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 Hutchison-Krupat\Dropbox\000-Cambridge Judge Related\MSTE-Systems Course\2022\"/>
    </mc:Choice>
  </mc:AlternateContent>
  <xr:revisionPtr revIDLastSave="0" documentId="13_ncr:1_{D5C5114D-3B6C-4855-A8B5-27D12B62A029}" xr6:coauthVersionLast="47" xr6:coauthVersionMax="47" xr10:uidLastSave="{00000000-0000-0000-0000-000000000000}"/>
  <bookViews>
    <workbookView xWindow="23790" yWindow="675" windowWidth="27060" windowHeight="20370" xr2:uid="{75E6090D-A6D0-461F-A736-5160FE8B7F54}"/>
  </bookViews>
  <sheets>
    <sheet name="Student version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7" i="4" l="1"/>
  <c r="I53" i="4" s="1"/>
  <c r="I59" i="4" s="1"/>
  <c r="C39" i="4" l="1"/>
  <c r="C45" i="4" s="1"/>
  <c r="C51" i="4" s="1"/>
  <c r="C57" i="4" s="1"/>
  <c r="D39" i="4"/>
  <c r="D45" i="4" s="1"/>
  <c r="D51" i="4" s="1"/>
  <c r="D57" i="4" s="1"/>
  <c r="C40" i="4"/>
  <c r="C46" i="4" s="1"/>
  <c r="C52" i="4" s="1"/>
  <c r="C58" i="4" s="1"/>
  <c r="D40" i="4"/>
  <c r="D46" i="4" s="1"/>
  <c r="D52" i="4" s="1"/>
  <c r="D58" i="4" s="1"/>
  <c r="D38" i="4"/>
  <c r="C38" i="4"/>
  <c r="E21" i="4"/>
  <c r="I40" i="4" s="1"/>
  <c r="I46" i="4" s="1"/>
  <c r="I52" i="4" s="1"/>
  <c r="I58" i="4" s="1"/>
  <c r="E20" i="4"/>
  <c r="I39" i="4" s="1"/>
  <c r="I45" i="4" s="1"/>
  <c r="I51" i="4" s="1"/>
  <c r="I57" i="4" s="1"/>
  <c r="E19" i="4"/>
  <c r="I38" i="4" s="1"/>
  <c r="I44" i="4" s="1"/>
  <c r="I50" i="4" s="1"/>
  <c r="I56" i="4" s="1"/>
  <c r="C44" i="4" l="1"/>
  <c r="C41" i="4"/>
  <c r="D44" i="4"/>
  <c r="D41" i="4"/>
  <c r="C50" i="4" l="1"/>
  <c r="C47" i="4"/>
  <c r="D50" i="4"/>
  <c r="D47" i="4"/>
  <c r="D56" i="4" l="1"/>
  <c r="D59" i="4" s="1"/>
  <c r="D53" i="4"/>
  <c r="C56" i="4"/>
  <c r="C59" i="4" s="1"/>
  <c r="C53" i="4"/>
</calcChain>
</file>

<file path=xl/sharedStrings.xml><?xml version="1.0" encoding="utf-8"?>
<sst xmlns="http://schemas.openxmlformats.org/spreadsheetml/2006/main" count="104" uniqueCount="53">
  <si>
    <t>Product Size
(tablets)</t>
  </si>
  <si>
    <t>Component production</t>
  </si>
  <si>
    <t>Time to produce component (independent of batch size)
(hours)</t>
  </si>
  <si>
    <t>Time per unit to setup
(seconds per unit)</t>
  </si>
  <si>
    <t>Batch Size
(Units)</t>
  </si>
  <si>
    <t># of doses per unit of component 
(doses)</t>
  </si>
  <si>
    <t>Dosing</t>
  </si>
  <si>
    <t>Service level</t>
  </si>
  <si>
    <t>Filling</t>
  </si>
  <si>
    <t>Packaging</t>
  </si>
  <si>
    <t>per dose time 
(seconds/dose)</t>
  </si>
  <si>
    <t>If standardised bottle size</t>
  </si>
  <si>
    <t>Ordering Period
(weeks)</t>
  </si>
  <si>
    <t>Average Demand
(units/week)</t>
  </si>
  <si>
    <t>Lead Time (weeks)</t>
  </si>
  <si>
    <t>Standard Deviation of demand per week
(Units/week)</t>
  </si>
  <si>
    <t>Units per rack</t>
  </si>
  <si>
    <t>Bottle orders</t>
  </si>
  <si>
    <t>small</t>
  </si>
  <si>
    <t>medium</t>
  </si>
  <si>
    <t>large</t>
  </si>
  <si>
    <t>Max Batch Size
(Units)</t>
  </si>
  <si>
    <t>Ordering cost for boxes (£)</t>
  </si>
  <si>
    <t>Ordering cost for bottles (£)</t>
  </si>
  <si>
    <t>Storage cost per rack per month</t>
  </si>
  <si>
    <t>Annual cost per rack (£)</t>
  </si>
  <si>
    <t>Box orders</t>
  </si>
  <si>
    <t>Storage cost per rack per month 
(£)</t>
  </si>
  <si>
    <t>Ordering Cost (allocated equally across products)
(£)</t>
  </si>
  <si>
    <t>Demand and production planning</t>
  </si>
  <si>
    <t>Time per unit to split into doses
(seconds)</t>
  </si>
  <si>
    <t>setup per bottle size (both bottle and box sizes were changed at the same time)
(minutes)</t>
  </si>
  <si>
    <t>average batch size in doses
(size of batch between bottle size changes)</t>
  </si>
  <si>
    <t>Capacity
(bottles/week)</t>
  </si>
  <si>
    <t xml:space="preserve">small </t>
  </si>
  <si>
    <t xml:space="preserve">large </t>
  </si>
  <si>
    <t>Bulk Supplier</t>
  </si>
  <si>
    <t>bottle
(£)</t>
  </si>
  <si>
    <t>box
(£)</t>
  </si>
  <si>
    <t>Trial Supplier</t>
  </si>
  <si>
    <t>Raw Material Costs</t>
  </si>
  <si>
    <t>Production days per week</t>
  </si>
  <si>
    <t>Carrying cost %</t>
  </si>
  <si>
    <t>Cost per pill (tablet) (£)</t>
  </si>
  <si>
    <t>Production hours in a day</t>
  </si>
  <si>
    <t>Product Size
(# tablets per bottle)</t>
  </si>
  <si>
    <t>Average Demand
(Unit Sales/week)</t>
  </si>
  <si>
    <t>Bottles per rack</t>
  </si>
  <si>
    <t>Boxes per rack</t>
  </si>
  <si>
    <t>- Please pay careful attention to units. A box holds 1 bottle (a small box holds a 15 count bottle, medium box a 30 count bottle and large box holds a 60 count bottle). Each bottle is filled with the respective number of tablets, and each tablet is equivalent to one dose.
- You may want to use prior models/spreadsheets that have the formulas already entered, however, please be careful with regard to units, assumptions and whether all of the information you require for this particular problem is included.
- The data in the spreadsheet is intended to replicate the data provided in the case itself.
- Regarding units: each component is able to be split into 15 doses. A dose is equivalent to a tablet (a single pill), i.e., a batch size of 50 in component production eventually translates to 750 tablets. (As always, pay attention to units!)</t>
  </si>
  <si>
    <t>Raw Material bulk supplier with minimum bottle order quantity of 500 and minimum box order qty of 500</t>
  </si>
  <si>
    <t>Raw Material "custom supplier" with no minimum order quantity but ordering period must be at least 1 week</t>
  </si>
  <si>
    <t xml:space="preserve">Standardised bottle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</si>
</sst>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1" fillId="0" borderId="0" xfId="0" applyFont="1"/>
    <xf numFmtId="9" fontId="0" fillId="0" borderId="0" xfId="0" applyNumberFormat="1"/>
    <xf numFmtId="164" fontId="0" fillId="0" borderId="0" xfId="0" applyNumberFormat="1"/>
    <xf numFmtId="1" fontId="0" fillId="0" borderId="0" xfId="0" applyNumberFormat="1"/>
    <xf numFmtId="3" fontId="0" fillId="0" borderId="0" xfId="0" applyNumberFormat="1"/>
    <xf numFmtId="0" fontId="0" fillId="0" borderId="10" xfId="0" applyFill="1" applyBorder="1" applyAlignment="1">
      <alignment horizontal="center" wrapText="1"/>
    </xf>
    <xf numFmtId="0" fontId="2" fillId="0" borderId="0" xfId="0" applyFont="1"/>
    <xf numFmtId="0" fontId="0" fillId="0" borderId="4" xfId="0" applyBorder="1" applyAlignment="1">
      <alignment horizontal="center"/>
    </xf>
    <xf numFmtId="0" fontId="0" fillId="0" borderId="0" xfId="0" applyFont="1"/>
    <xf numFmtId="164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164" fontId="0" fillId="0" borderId="1" xfId="0" applyNumberFormat="1" applyBorder="1"/>
    <xf numFmtId="9" fontId="0" fillId="0" borderId="1" xfId="0" applyNumberFormat="1" applyBorder="1"/>
    <xf numFmtId="1" fontId="0" fillId="0" borderId="1" xfId="0" applyNumberFormat="1" applyBorder="1"/>
    <xf numFmtId="0" fontId="1" fillId="2" borderId="2" xfId="0" applyFont="1" applyFill="1" applyBorder="1"/>
    <xf numFmtId="0" fontId="1" fillId="2" borderId="3" xfId="0" applyFont="1" applyFill="1" applyBorder="1" applyAlignment="1">
      <alignment wrapText="1"/>
    </xf>
    <xf numFmtId="0" fontId="0" fillId="0" borderId="5" xfId="0" applyFont="1" applyBorder="1"/>
    <xf numFmtId="0" fontId="0" fillId="0" borderId="7" xfId="0" applyFont="1" applyBorder="1"/>
    <xf numFmtId="164" fontId="0" fillId="0" borderId="8" xfId="0" applyNumberFormat="1" applyBorder="1"/>
    <xf numFmtId="9" fontId="0" fillId="0" borderId="8" xfId="0" applyNumberFormat="1" applyBorder="1"/>
    <xf numFmtId="1" fontId="0" fillId="0" borderId="8" xfId="0" applyNumberFormat="1" applyBorder="1"/>
    <xf numFmtId="0" fontId="1" fillId="2" borderId="2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wrapText="1"/>
    </xf>
    <xf numFmtId="3" fontId="0" fillId="0" borderId="15" xfId="0" applyNumberFormat="1" applyBorder="1" applyAlignment="1">
      <alignment horizontal="center"/>
    </xf>
    <xf numFmtId="164" fontId="0" fillId="0" borderId="0" xfId="0" quotePrefix="1" applyNumberFormat="1" applyBorder="1" applyAlignment="1">
      <alignment horizontal="center"/>
    </xf>
    <xf numFmtId="0" fontId="1" fillId="2" borderId="5" xfId="0" applyFont="1" applyFill="1" applyBorder="1"/>
    <xf numFmtId="9" fontId="0" fillId="0" borderId="6" xfId="0" applyNumberFormat="1" applyBorder="1" applyAlignment="1">
      <alignment horizontal="center"/>
    </xf>
    <xf numFmtId="0" fontId="1" fillId="2" borderId="7" xfId="0" applyFont="1" applyFill="1" applyBorder="1"/>
    <xf numFmtId="165" fontId="0" fillId="0" borderId="8" xfId="0" applyNumberFormat="1" applyBorder="1" applyAlignment="1">
      <alignment horizontal="center"/>
    </xf>
    <xf numFmtId="0" fontId="0" fillId="0" borderId="0" xfId="0" applyFont="1" applyBorder="1"/>
    <xf numFmtId="164" fontId="0" fillId="0" borderId="0" xfId="0" applyNumberFormat="1" applyBorder="1"/>
    <xf numFmtId="9" fontId="0" fillId="0" borderId="0" xfId="0" applyNumberFormat="1" applyBorder="1"/>
    <xf numFmtId="1" fontId="0" fillId="0" borderId="0" xfId="0" applyNumberFormat="1" applyBorder="1"/>
    <xf numFmtId="0" fontId="1" fillId="2" borderId="1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0" fillId="3" borderId="11" xfId="0" quotePrefix="1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0" fontId="0" fillId="0" borderId="1" xfId="0" applyFont="1" applyFill="1" applyBorder="1"/>
    <xf numFmtId="164" fontId="0" fillId="0" borderId="1" xfId="0" applyNumberFormat="1" applyFill="1" applyBorder="1"/>
    <xf numFmtId="9" fontId="0" fillId="0" borderId="8" xfId="0" applyNumberFormat="1" applyFill="1" applyBorder="1"/>
    <xf numFmtId="2" fontId="0" fillId="0" borderId="8" xfId="0" applyNumberFormat="1" applyFill="1" applyBorder="1" applyAlignment="1">
      <alignment horizontal="center"/>
    </xf>
    <xf numFmtId="1" fontId="0" fillId="0" borderId="8" xfId="0" applyNumberFormat="1" applyFill="1" applyBorder="1"/>
    <xf numFmtId="164" fontId="0" fillId="0" borderId="8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A7045-D01B-4309-9678-C801529D6C69}">
  <dimension ref="A1:V79"/>
  <sheetViews>
    <sheetView showGridLines="0" tabSelected="1" zoomScaleNormal="100" workbookViewId="0">
      <selection sqref="A1:K1"/>
    </sheetView>
  </sheetViews>
  <sheetFormatPr defaultRowHeight="14.25" x14ac:dyDescent="0.45"/>
  <cols>
    <col min="1" max="1" width="37" customWidth="1"/>
    <col min="2" max="2" width="18.1328125" customWidth="1"/>
    <col min="3" max="8" width="17.59765625" customWidth="1"/>
    <col min="9" max="9" width="12.1328125" customWidth="1"/>
    <col min="10" max="10" width="13.59765625" customWidth="1"/>
    <col min="11" max="11" width="13" customWidth="1"/>
    <col min="12" max="12" width="15" customWidth="1"/>
    <col min="13" max="13" width="12.73046875" customWidth="1"/>
    <col min="14" max="14" width="10.1328125" bestFit="1" customWidth="1"/>
    <col min="15" max="15" width="9" bestFit="1" customWidth="1"/>
    <col min="16" max="16" width="10.3984375" customWidth="1"/>
    <col min="17" max="17" width="10.1328125" bestFit="1" customWidth="1"/>
    <col min="22" max="22" width="12.73046875" customWidth="1"/>
  </cols>
  <sheetData>
    <row r="1" spans="1:22" ht="160.5" customHeight="1" thickBot="1" x14ac:dyDescent="0.5">
      <c r="A1" s="68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22" ht="14.65" thickBot="1" x14ac:dyDescent="0.5">
      <c r="E2" s="10"/>
      <c r="F2" s="4"/>
      <c r="G2" s="12"/>
      <c r="I2" s="4"/>
      <c r="J2" s="12"/>
      <c r="K2" s="12"/>
      <c r="L2" s="5"/>
      <c r="M2" s="5"/>
      <c r="N2" s="12"/>
      <c r="P2" s="18"/>
      <c r="R2" s="18"/>
      <c r="T2" s="5"/>
      <c r="U2" s="18"/>
      <c r="V2" s="5"/>
    </row>
    <row r="3" spans="1:22" x14ac:dyDescent="0.45">
      <c r="A3" s="46" t="s">
        <v>43</v>
      </c>
      <c r="B3" s="16">
        <v>0.05</v>
      </c>
      <c r="I3" s="10"/>
    </row>
    <row r="4" spans="1:22" x14ac:dyDescent="0.45">
      <c r="A4" s="57" t="s">
        <v>44</v>
      </c>
      <c r="B4" s="33">
        <v>14</v>
      </c>
      <c r="I4" s="10"/>
    </row>
    <row r="5" spans="1:22" x14ac:dyDescent="0.45">
      <c r="A5" s="57" t="s">
        <v>41</v>
      </c>
      <c r="B5" s="33">
        <v>7</v>
      </c>
      <c r="I5" s="10"/>
    </row>
    <row r="6" spans="1:22" x14ac:dyDescent="0.45">
      <c r="A6" s="57" t="s">
        <v>42</v>
      </c>
      <c r="B6" s="58">
        <v>0.15</v>
      </c>
      <c r="I6" s="10"/>
    </row>
    <row r="7" spans="1:22" x14ac:dyDescent="0.45">
      <c r="A7" s="57" t="s">
        <v>23</v>
      </c>
      <c r="B7" s="33">
        <v>15</v>
      </c>
      <c r="I7" s="10"/>
    </row>
    <row r="8" spans="1:22" x14ac:dyDescent="0.45">
      <c r="A8" s="57" t="s">
        <v>22</v>
      </c>
      <c r="B8" s="33">
        <v>15</v>
      </c>
      <c r="I8" s="10"/>
    </row>
    <row r="9" spans="1:22" ht="14.65" thickBot="1" x14ac:dyDescent="0.5">
      <c r="A9" s="59" t="s">
        <v>25</v>
      </c>
      <c r="B9" s="8">
        <v>720</v>
      </c>
      <c r="I9" s="10"/>
    </row>
    <row r="10" spans="1:22" x14ac:dyDescent="0.45">
      <c r="A10" s="9"/>
      <c r="B10" s="13"/>
      <c r="I10" s="10"/>
    </row>
    <row r="11" spans="1:22" ht="14.65" thickBot="1" x14ac:dyDescent="0.5">
      <c r="A11" s="9" t="s">
        <v>29</v>
      </c>
      <c r="I11" s="10"/>
    </row>
    <row r="12" spans="1:22" ht="57" x14ac:dyDescent="0.45">
      <c r="B12" s="29" t="s">
        <v>45</v>
      </c>
      <c r="C12" s="30" t="s">
        <v>46</v>
      </c>
      <c r="D12" s="30" t="s">
        <v>15</v>
      </c>
      <c r="E12" s="30" t="s">
        <v>7</v>
      </c>
      <c r="M12" s="1"/>
      <c r="N12" s="1"/>
    </row>
    <row r="13" spans="1:22" x14ac:dyDescent="0.45">
      <c r="B13" s="32">
        <v>15</v>
      </c>
      <c r="C13" s="25">
        <v>60</v>
      </c>
      <c r="D13" s="25">
        <v>42</v>
      </c>
      <c r="E13" s="26">
        <v>0.95</v>
      </c>
      <c r="M13" s="18"/>
      <c r="N13" s="5"/>
    </row>
    <row r="14" spans="1:22" x14ac:dyDescent="0.45">
      <c r="B14" s="32">
        <v>30</v>
      </c>
      <c r="C14" s="25">
        <v>185</v>
      </c>
      <c r="D14" s="25">
        <v>148</v>
      </c>
      <c r="E14" s="26">
        <v>0.95</v>
      </c>
      <c r="M14" s="18"/>
      <c r="N14" s="5"/>
    </row>
    <row r="15" spans="1:22" ht="14.65" thickBot="1" x14ac:dyDescent="0.5">
      <c r="B15" s="34">
        <v>60</v>
      </c>
      <c r="C15" s="35">
        <v>140</v>
      </c>
      <c r="D15" s="35">
        <v>112</v>
      </c>
      <c r="E15" s="36">
        <v>0.95</v>
      </c>
      <c r="M15" s="18"/>
      <c r="N15" s="5"/>
    </row>
    <row r="16" spans="1:22" x14ac:dyDescent="0.45">
      <c r="B16" s="22"/>
      <c r="C16" s="20"/>
      <c r="D16" s="20"/>
      <c r="E16" s="21"/>
      <c r="F16" s="19"/>
      <c r="G16" s="19"/>
      <c r="H16" s="22"/>
      <c r="I16" s="23"/>
      <c r="J16" s="56"/>
      <c r="K16" s="19"/>
      <c r="L16" s="19"/>
      <c r="M16" s="18"/>
      <c r="N16" s="5"/>
    </row>
    <row r="17" spans="1:14" ht="14.65" thickBot="1" x14ac:dyDescent="0.5">
      <c r="B17" s="22"/>
      <c r="C17" s="20"/>
      <c r="D17" s="20"/>
      <c r="E17" s="21"/>
      <c r="F17" s="19"/>
      <c r="G17" s="19"/>
      <c r="H17" s="22"/>
      <c r="I17" s="23"/>
      <c r="J17" s="56"/>
      <c r="K17" s="19"/>
      <c r="L17" s="19"/>
      <c r="M17" s="18"/>
      <c r="N17" s="5"/>
    </row>
    <row r="18" spans="1:14" ht="42.75" x14ac:dyDescent="0.45">
      <c r="B18" s="29" t="s">
        <v>0</v>
      </c>
      <c r="C18" s="30" t="s">
        <v>47</v>
      </c>
      <c r="D18" s="30" t="s">
        <v>48</v>
      </c>
      <c r="E18" s="30" t="s">
        <v>27</v>
      </c>
      <c r="F18" s="19"/>
      <c r="G18" s="19"/>
      <c r="H18" s="22"/>
      <c r="I18" s="23"/>
      <c r="J18" s="56"/>
      <c r="K18" s="19"/>
      <c r="L18" s="19"/>
      <c r="M18" s="18"/>
      <c r="N18" s="5"/>
    </row>
    <row r="19" spans="1:14" x14ac:dyDescent="0.45">
      <c r="B19" s="32">
        <v>15</v>
      </c>
      <c r="C19" s="24">
        <v>150</v>
      </c>
      <c r="D19" s="24">
        <v>60</v>
      </c>
      <c r="E19" s="28">
        <f>$B$9/12</f>
        <v>60</v>
      </c>
      <c r="F19" s="19"/>
      <c r="G19" s="19"/>
      <c r="H19" s="22"/>
      <c r="I19" s="23"/>
      <c r="J19" s="56"/>
      <c r="K19" s="19"/>
      <c r="L19" s="19"/>
      <c r="M19" s="18"/>
      <c r="N19" s="5"/>
    </row>
    <row r="20" spans="1:14" x14ac:dyDescent="0.45">
      <c r="B20" s="32">
        <v>30</v>
      </c>
      <c r="C20" s="24">
        <v>100</v>
      </c>
      <c r="D20" s="24">
        <v>40</v>
      </c>
      <c r="E20" s="28">
        <f t="shared" ref="E20:E21" si="0">$B$9/12</f>
        <v>60</v>
      </c>
      <c r="F20" s="19"/>
      <c r="G20" s="19"/>
      <c r="H20" s="22"/>
      <c r="I20" s="23"/>
      <c r="J20" s="56"/>
      <c r="K20" s="19"/>
      <c r="L20" s="19"/>
      <c r="M20" s="18"/>
      <c r="N20" s="5"/>
    </row>
    <row r="21" spans="1:14" ht="14.65" thickBot="1" x14ac:dyDescent="0.5">
      <c r="B21" s="34">
        <v>60</v>
      </c>
      <c r="C21" s="38">
        <v>60</v>
      </c>
      <c r="D21" s="38">
        <v>24</v>
      </c>
      <c r="E21" s="39">
        <f t="shared" si="0"/>
        <v>60</v>
      </c>
      <c r="F21" s="19"/>
      <c r="G21" s="19"/>
      <c r="H21" s="22"/>
      <c r="I21" s="23"/>
      <c r="J21" s="56"/>
      <c r="K21" s="19"/>
      <c r="L21" s="19"/>
      <c r="M21" s="18"/>
      <c r="N21" s="5"/>
    </row>
    <row r="22" spans="1:14" x14ac:dyDescent="0.45">
      <c r="B22" s="22"/>
      <c r="C22" s="20"/>
      <c r="D22" s="20"/>
      <c r="E22" s="21"/>
      <c r="F22" s="19"/>
      <c r="G22" s="19"/>
      <c r="H22" s="22"/>
      <c r="I22" s="23"/>
      <c r="J22" s="56"/>
      <c r="K22" s="19"/>
      <c r="L22" s="19"/>
      <c r="M22" s="18"/>
      <c r="N22" s="5"/>
    </row>
    <row r="23" spans="1:14" ht="14.65" thickBot="1" x14ac:dyDescent="0.5">
      <c r="A23" s="9" t="s">
        <v>40</v>
      </c>
      <c r="B23" s="22"/>
      <c r="C23" s="20"/>
      <c r="D23" s="20"/>
      <c r="E23" s="21"/>
      <c r="F23" s="19"/>
      <c r="G23" s="19"/>
      <c r="H23" s="22"/>
      <c r="I23" s="23"/>
      <c r="J23" s="56"/>
      <c r="K23" s="19"/>
      <c r="L23" s="19"/>
      <c r="M23" s="18"/>
      <c r="N23" s="5"/>
    </row>
    <row r="24" spans="1:14" ht="14.65" thickBot="1" x14ac:dyDescent="0.5">
      <c r="A24" s="9"/>
      <c r="B24" s="65" t="s">
        <v>36</v>
      </c>
      <c r="C24" s="66"/>
      <c r="D24" s="67"/>
      <c r="E24" s="21"/>
      <c r="I24" s="23"/>
      <c r="J24" s="56"/>
      <c r="K24" s="19"/>
      <c r="L24" s="19"/>
      <c r="M24" s="18"/>
      <c r="N24" s="5"/>
    </row>
    <row r="25" spans="1:14" ht="28.5" x14ac:dyDescent="0.45">
      <c r="B25" s="29" t="s">
        <v>0</v>
      </c>
      <c r="C25" s="30" t="s">
        <v>37</v>
      </c>
      <c r="D25" s="31" t="s">
        <v>38</v>
      </c>
      <c r="E25" s="21"/>
      <c r="I25" s="23"/>
      <c r="J25" s="56"/>
      <c r="K25" s="19"/>
      <c r="L25" s="19"/>
      <c r="M25" s="18"/>
      <c r="N25" s="5"/>
    </row>
    <row r="26" spans="1:14" x14ac:dyDescent="0.45">
      <c r="B26" s="32" t="s">
        <v>34</v>
      </c>
      <c r="C26" s="27">
        <v>0.4</v>
      </c>
      <c r="D26" s="41">
        <v>0.34</v>
      </c>
      <c r="E26" s="21"/>
      <c r="I26" s="23"/>
      <c r="J26" s="56"/>
      <c r="K26" s="19"/>
      <c r="L26" s="19"/>
      <c r="M26" s="18"/>
      <c r="N26" s="5"/>
    </row>
    <row r="27" spans="1:14" x14ac:dyDescent="0.45">
      <c r="B27" s="32" t="s">
        <v>19</v>
      </c>
      <c r="C27" s="27">
        <v>0.42</v>
      </c>
      <c r="D27" s="41">
        <v>0.36</v>
      </c>
      <c r="E27" s="21"/>
      <c r="I27" s="23"/>
      <c r="J27" s="56"/>
      <c r="K27" s="19"/>
      <c r="L27" s="19"/>
      <c r="M27" s="18"/>
      <c r="N27" s="5"/>
    </row>
    <row r="28" spans="1:14" ht="14.65" thickBot="1" x14ac:dyDescent="0.5">
      <c r="B28" s="34" t="s">
        <v>35</v>
      </c>
      <c r="C28" s="37">
        <v>0.44</v>
      </c>
      <c r="D28" s="42">
        <v>0.38</v>
      </c>
      <c r="E28" s="21"/>
      <c r="I28" s="23"/>
      <c r="J28" s="56"/>
      <c r="K28" s="19"/>
      <c r="L28" s="19"/>
      <c r="M28" s="18"/>
      <c r="N28" s="5"/>
    </row>
    <row r="29" spans="1:14" ht="14.65" thickBot="1" x14ac:dyDescent="0.5">
      <c r="B29" s="22"/>
      <c r="C29" s="19"/>
      <c r="D29" s="19"/>
      <c r="E29" s="21"/>
      <c r="F29" s="22"/>
      <c r="G29" s="19"/>
      <c r="H29" s="19"/>
      <c r="I29" s="23"/>
      <c r="J29" s="56"/>
      <c r="K29" s="19"/>
      <c r="L29" s="19"/>
      <c r="M29" s="18"/>
      <c r="N29" s="5"/>
    </row>
    <row r="30" spans="1:14" ht="14.65" thickBot="1" x14ac:dyDescent="0.5">
      <c r="B30" s="65" t="s">
        <v>39</v>
      </c>
      <c r="C30" s="66"/>
      <c r="D30" s="67"/>
      <c r="E30" s="21"/>
      <c r="F30" s="22"/>
      <c r="G30" s="19"/>
      <c r="H30" s="19"/>
      <c r="I30" s="23"/>
      <c r="J30" s="56"/>
      <c r="K30" s="19"/>
      <c r="L30" s="19"/>
      <c r="M30" s="18"/>
      <c r="N30" s="5"/>
    </row>
    <row r="31" spans="1:14" ht="28.5" x14ac:dyDescent="0.45">
      <c r="B31" s="29" t="s">
        <v>0</v>
      </c>
      <c r="C31" s="30" t="s">
        <v>37</v>
      </c>
      <c r="D31" s="31" t="s">
        <v>38</v>
      </c>
      <c r="E31" s="21"/>
      <c r="F31" s="22"/>
      <c r="G31" s="19"/>
      <c r="H31" s="19"/>
      <c r="I31" s="23"/>
      <c r="J31" s="56"/>
      <c r="K31" s="19"/>
      <c r="L31" s="19"/>
      <c r="M31" s="18"/>
      <c r="N31" s="5"/>
    </row>
    <row r="32" spans="1:14" x14ac:dyDescent="0.45">
      <c r="B32" s="32" t="s">
        <v>34</v>
      </c>
      <c r="C32" s="27">
        <v>0.8</v>
      </c>
      <c r="D32" s="41">
        <v>0.6</v>
      </c>
      <c r="E32" s="21"/>
      <c r="F32" s="22"/>
      <c r="G32" s="19"/>
      <c r="H32" s="19"/>
      <c r="I32" s="23"/>
      <c r="J32" s="56"/>
      <c r="K32" s="19"/>
      <c r="L32" s="19"/>
      <c r="M32" s="18"/>
      <c r="N32" s="5"/>
    </row>
    <row r="33" spans="2:14" x14ac:dyDescent="0.45">
      <c r="B33" s="32" t="s">
        <v>19</v>
      </c>
      <c r="C33" s="27">
        <v>1</v>
      </c>
      <c r="D33" s="41">
        <v>0.8</v>
      </c>
      <c r="E33" s="21"/>
      <c r="F33" s="22"/>
      <c r="G33" s="19"/>
      <c r="H33" s="19"/>
      <c r="I33" s="23"/>
      <c r="J33" s="56"/>
      <c r="K33" s="19"/>
      <c r="L33" s="19"/>
      <c r="M33" s="18"/>
      <c r="N33" s="5"/>
    </row>
    <row r="34" spans="2:14" ht="14.65" thickBot="1" x14ac:dyDescent="0.5">
      <c r="B34" s="34" t="s">
        <v>35</v>
      </c>
      <c r="C34" s="37">
        <v>1.2</v>
      </c>
      <c r="D34" s="42">
        <v>1.1000000000000001</v>
      </c>
      <c r="E34" s="21"/>
      <c r="F34" s="19"/>
      <c r="G34" s="19"/>
      <c r="H34" s="22"/>
      <c r="I34" s="23"/>
      <c r="J34" s="56"/>
      <c r="K34" s="19"/>
      <c r="L34" s="19"/>
      <c r="M34" s="18"/>
      <c r="N34" s="5"/>
    </row>
    <row r="36" spans="2:14" ht="14.65" thickBot="1" x14ac:dyDescent="0.5">
      <c r="B36" s="9" t="s">
        <v>50</v>
      </c>
    </row>
    <row r="37" spans="2:14" ht="71.25" x14ac:dyDescent="0.45">
      <c r="B37" s="46" t="s">
        <v>17</v>
      </c>
      <c r="C37" s="47" t="s">
        <v>13</v>
      </c>
      <c r="D37" s="47" t="s">
        <v>15</v>
      </c>
      <c r="E37" s="47" t="s">
        <v>7</v>
      </c>
      <c r="F37" s="47" t="s">
        <v>12</v>
      </c>
      <c r="G37" s="47" t="s">
        <v>14</v>
      </c>
      <c r="H37" s="47" t="s">
        <v>16</v>
      </c>
      <c r="I37" s="47" t="s">
        <v>24</v>
      </c>
      <c r="J37" s="47" t="s">
        <v>28</v>
      </c>
    </row>
    <row r="38" spans="2:14" x14ac:dyDescent="0.45">
      <c r="B38" s="48" t="s">
        <v>18</v>
      </c>
      <c r="C38" s="43">
        <f>C13</f>
        <v>60</v>
      </c>
      <c r="D38" s="43">
        <f>D13</f>
        <v>42</v>
      </c>
      <c r="E38" s="44">
        <v>0.95</v>
      </c>
      <c r="F38" s="27">
        <v>9</v>
      </c>
      <c r="G38" s="27">
        <v>4</v>
      </c>
      <c r="H38" s="45">
        <v>150</v>
      </c>
      <c r="I38" s="45">
        <f>E19</f>
        <v>60</v>
      </c>
      <c r="J38" s="25">
        <v>5</v>
      </c>
    </row>
    <row r="39" spans="2:14" x14ac:dyDescent="0.45">
      <c r="B39" s="48" t="s">
        <v>19</v>
      </c>
      <c r="C39" s="43">
        <f t="shared" ref="C39:D39" si="1">C14</f>
        <v>185</v>
      </c>
      <c r="D39" s="43">
        <f t="shared" si="1"/>
        <v>148</v>
      </c>
      <c r="E39" s="44">
        <v>0.95</v>
      </c>
      <c r="F39" s="27">
        <v>3</v>
      </c>
      <c r="G39" s="27">
        <v>4</v>
      </c>
      <c r="H39" s="45">
        <v>100</v>
      </c>
      <c r="I39" s="45">
        <f>E20</f>
        <v>60</v>
      </c>
      <c r="J39" s="25">
        <v>5</v>
      </c>
    </row>
    <row r="40" spans="2:14" ht="14.65" thickBot="1" x14ac:dyDescent="0.5">
      <c r="B40" s="49" t="s">
        <v>20</v>
      </c>
      <c r="C40" s="50">
        <f t="shared" ref="C40:D40" si="2">C15</f>
        <v>140</v>
      </c>
      <c r="D40" s="50">
        <f t="shared" si="2"/>
        <v>112</v>
      </c>
      <c r="E40" s="51">
        <v>0.95</v>
      </c>
      <c r="F40" s="37">
        <v>4</v>
      </c>
      <c r="G40" s="37">
        <v>4</v>
      </c>
      <c r="H40" s="52">
        <v>60</v>
      </c>
      <c r="I40" s="52">
        <f>E21</f>
        <v>60</v>
      </c>
      <c r="J40" s="35">
        <v>5</v>
      </c>
    </row>
    <row r="41" spans="2:14" ht="14.65" thickBot="1" x14ac:dyDescent="0.5">
      <c r="B41" s="71" t="s">
        <v>52</v>
      </c>
      <c r="C41" s="72">
        <f>SUM(C38:C40)</f>
        <v>385</v>
      </c>
      <c r="D41" s="72">
        <f>SQRT(SUMSQ(D38:D40))</f>
        <v>190.29450859128858</v>
      </c>
      <c r="E41" s="73">
        <v>0.95</v>
      </c>
      <c r="F41" s="74">
        <v>4</v>
      </c>
      <c r="G41" s="74">
        <v>4</v>
      </c>
      <c r="H41" s="75">
        <v>60</v>
      </c>
      <c r="I41" s="75">
        <v>60</v>
      </c>
      <c r="J41" s="76">
        <v>15</v>
      </c>
    </row>
    <row r="42" spans="2:14" ht="14.65" thickBot="1" x14ac:dyDescent="0.5">
      <c r="J42" s="18"/>
    </row>
    <row r="43" spans="2:14" ht="71.25" x14ac:dyDescent="0.45">
      <c r="B43" s="46" t="s">
        <v>26</v>
      </c>
      <c r="C43" s="47" t="s">
        <v>13</v>
      </c>
      <c r="D43" s="47" t="s">
        <v>15</v>
      </c>
      <c r="E43" s="47" t="s">
        <v>7</v>
      </c>
      <c r="F43" s="47" t="s">
        <v>12</v>
      </c>
      <c r="G43" s="47" t="s">
        <v>14</v>
      </c>
      <c r="H43" s="47" t="s">
        <v>16</v>
      </c>
      <c r="I43" s="47" t="s">
        <v>24</v>
      </c>
      <c r="J43" s="47" t="s">
        <v>28</v>
      </c>
    </row>
    <row r="44" spans="2:14" x14ac:dyDescent="0.45">
      <c r="B44" s="48" t="s">
        <v>18</v>
      </c>
      <c r="C44" s="43">
        <f>C38</f>
        <v>60</v>
      </c>
      <c r="D44" s="43">
        <f>D38</f>
        <v>42</v>
      </c>
      <c r="E44" s="44">
        <v>0.95</v>
      </c>
      <c r="F44" s="27">
        <v>9</v>
      </c>
      <c r="G44" s="27">
        <v>4</v>
      </c>
      <c r="H44" s="45">
        <v>60</v>
      </c>
      <c r="I44" s="45">
        <f>I38</f>
        <v>60</v>
      </c>
      <c r="J44" s="25">
        <v>5</v>
      </c>
    </row>
    <row r="45" spans="2:14" x14ac:dyDescent="0.45">
      <c r="B45" s="48" t="s">
        <v>19</v>
      </c>
      <c r="C45" s="43">
        <f>C39</f>
        <v>185</v>
      </c>
      <c r="D45" s="43">
        <f>D39</f>
        <v>148</v>
      </c>
      <c r="E45" s="44">
        <v>0.95</v>
      </c>
      <c r="F45" s="27">
        <v>3</v>
      </c>
      <c r="G45" s="27">
        <v>4</v>
      </c>
      <c r="H45" s="45">
        <v>40</v>
      </c>
      <c r="I45" s="45">
        <f>I39</f>
        <v>60</v>
      </c>
      <c r="J45" s="25">
        <v>5</v>
      </c>
      <c r="K45" s="5"/>
      <c r="L45" s="5"/>
    </row>
    <row r="46" spans="2:14" ht="14.65" thickBot="1" x14ac:dyDescent="0.5">
      <c r="B46" s="49" t="s">
        <v>20</v>
      </c>
      <c r="C46" s="50">
        <f>C40</f>
        <v>140</v>
      </c>
      <c r="D46" s="50">
        <f>D40</f>
        <v>112</v>
      </c>
      <c r="E46" s="51">
        <v>0.95</v>
      </c>
      <c r="F46" s="37">
        <v>4</v>
      </c>
      <c r="G46" s="37">
        <v>4</v>
      </c>
      <c r="H46" s="52">
        <v>24</v>
      </c>
      <c r="I46" s="52">
        <f>I40</f>
        <v>60</v>
      </c>
      <c r="J46" s="35">
        <v>5</v>
      </c>
      <c r="K46" s="5"/>
      <c r="L46" s="5"/>
    </row>
    <row r="47" spans="2:14" ht="14.65" thickBot="1" x14ac:dyDescent="0.5">
      <c r="B47" s="71" t="s">
        <v>52</v>
      </c>
      <c r="C47" s="72">
        <f>SUM(C44:C46)</f>
        <v>385</v>
      </c>
      <c r="D47" s="72">
        <f>SQRT(SUMSQ(D44:D46))</f>
        <v>190.29450859128858</v>
      </c>
      <c r="E47" s="73">
        <v>0.95</v>
      </c>
      <c r="F47" s="74">
        <v>4</v>
      </c>
      <c r="G47" s="74">
        <v>4</v>
      </c>
      <c r="H47" s="75">
        <v>24</v>
      </c>
      <c r="I47" s="75">
        <f>I41</f>
        <v>60</v>
      </c>
      <c r="J47" s="76">
        <v>15</v>
      </c>
    </row>
    <row r="48" spans="2:14" ht="14.65" thickBot="1" x14ac:dyDescent="0.5">
      <c r="B48" s="9" t="s">
        <v>51</v>
      </c>
    </row>
    <row r="49" spans="1:14" ht="71.25" x14ac:dyDescent="0.45">
      <c r="B49" s="46" t="s">
        <v>17</v>
      </c>
      <c r="C49" s="47" t="s">
        <v>13</v>
      </c>
      <c r="D49" s="47" t="s">
        <v>15</v>
      </c>
      <c r="E49" s="47" t="s">
        <v>7</v>
      </c>
      <c r="F49" s="47" t="s">
        <v>12</v>
      </c>
      <c r="G49" s="47" t="s">
        <v>14</v>
      </c>
      <c r="H49" s="47" t="s">
        <v>16</v>
      </c>
      <c r="I49" s="47" t="s">
        <v>24</v>
      </c>
      <c r="J49" s="47" t="s">
        <v>28</v>
      </c>
      <c r="K49" s="1"/>
      <c r="L49" s="1"/>
    </row>
    <row r="50" spans="1:14" x14ac:dyDescent="0.45">
      <c r="B50" s="48" t="s">
        <v>18</v>
      </c>
      <c r="C50" s="43">
        <f t="shared" ref="C50:D52" si="3">C44</f>
        <v>60</v>
      </c>
      <c r="D50" s="43">
        <f t="shared" si="3"/>
        <v>42</v>
      </c>
      <c r="E50" s="44">
        <v>0.95</v>
      </c>
      <c r="F50" s="27">
        <v>1</v>
      </c>
      <c r="G50" s="27">
        <v>1</v>
      </c>
      <c r="H50" s="45">
        <v>150</v>
      </c>
      <c r="I50" s="45">
        <f>I44</f>
        <v>60</v>
      </c>
      <c r="J50" s="25">
        <v>5</v>
      </c>
      <c r="K50" s="5"/>
      <c r="L50" s="5"/>
    </row>
    <row r="51" spans="1:14" x14ac:dyDescent="0.45">
      <c r="B51" s="48" t="s">
        <v>19</v>
      </c>
      <c r="C51" s="43">
        <f t="shared" si="3"/>
        <v>185</v>
      </c>
      <c r="D51" s="43">
        <f t="shared" si="3"/>
        <v>148</v>
      </c>
      <c r="E51" s="44">
        <v>0.95</v>
      </c>
      <c r="F51" s="27">
        <v>1</v>
      </c>
      <c r="G51" s="27">
        <v>1</v>
      </c>
      <c r="H51" s="45">
        <v>100</v>
      </c>
      <c r="I51" s="45">
        <f>I45</f>
        <v>60</v>
      </c>
      <c r="J51" s="25">
        <v>5</v>
      </c>
      <c r="K51" s="5"/>
      <c r="L51" s="5"/>
    </row>
    <row r="52" spans="1:14" ht="14.65" thickBot="1" x14ac:dyDescent="0.5">
      <c r="B52" s="49" t="s">
        <v>20</v>
      </c>
      <c r="C52" s="50">
        <f t="shared" si="3"/>
        <v>140</v>
      </c>
      <c r="D52" s="50">
        <f t="shared" si="3"/>
        <v>112</v>
      </c>
      <c r="E52" s="51">
        <v>0.95</v>
      </c>
      <c r="F52" s="37">
        <v>1</v>
      </c>
      <c r="G52" s="37">
        <v>1</v>
      </c>
      <c r="H52" s="52">
        <v>60</v>
      </c>
      <c r="I52" s="52">
        <f>I46</f>
        <v>60</v>
      </c>
      <c r="J52" s="35">
        <v>5</v>
      </c>
      <c r="K52" s="5"/>
      <c r="L52" s="5"/>
    </row>
    <row r="53" spans="1:14" ht="14.65" thickBot="1" x14ac:dyDescent="0.5">
      <c r="B53" s="71" t="s">
        <v>52</v>
      </c>
      <c r="C53" s="72">
        <f>SUM(C50:C52)</f>
        <v>385</v>
      </c>
      <c r="D53" s="72">
        <f>SQRT(SUMSQ(D50:D52))</f>
        <v>190.29450859128858</v>
      </c>
      <c r="E53" s="73">
        <v>0.95</v>
      </c>
      <c r="F53" s="74">
        <v>1</v>
      </c>
      <c r="G53" s="74">
        <v>1</v>
      </c>
      <c r="H53" s="75">
        <v>60</v>
      </c>
      <c r="I53" s="75">
        <f>I47</f>
        <v>60</v>
      </c>
      <c r="J53" s="76">
        <v>15</v>
      </c>
    </row>
    <row r="54" spans="1:14" ht="14.65" thickBot="1" x14ac:dyDescent="0.5">
      <c r="J54" s="18"/>
    </row>
    <row r="55" spans="1:14" ht="71.25" x14ac:dyDescent="0.45">
      <c r="B55" s="53" t="s">
        <v>26</v>
      </c>
      <c r="C55" s="30" t="s">
        <v>13</v>
      </c>
      <c r="D55" s="30" t="s">
        <v>15</v>
      </c>
      <c r="E55" s="30" t="s">
        <v>7</v>
      </c>
      <c r="F55" s="30" t="s">
        <v>12</v>
      </c>
      <c r="G55" s="30" t="s">
        <v>14</v>
      </c>
      <c r="H55" s="30" t="s">
        <v>16</v>
      </c>
      <c r="I55" s="30" t="s">
        <v>24</v>
      </c>
      <c r="J55" s="30" t="s">
        <v>28</v>
      </c>
    </row>
    <row r="56" spans="1:14" x14ac:dyDescent="0.45">
      <c r="B56" s="48" t="s">
        <v>18</v>
      </c>
      <c r="C56" s="43">
        <f t="shared" ref="C56:D58" si="4">C50</f>
        <v>60</v>
      </c>
      <c r="D56" s="43">
        <f t="shared" si="4"/>
        <v>42</v>
      </c>
      <c r="E56" s="44">
        <v>0.95</v>
      </c>
      <c r="F56" s="27">
        <v>1</v>
      </c>
      <c r="G56" s="27">
        <v>1</v>
      </c>
      <c r="H56" s="45">
        <v>60</v>
      </c>
      <c r="I56" s="45">
        <f>I50</f>
        <v>60</v>
      </c>
      <c r="J56" s="25">
        <v>5</v>
      </c>
      <c r="K56" s="5"/>
      <c r="L56" s="5"/>
    </row>
    <row r="57" spans="1:14" x14ac:dyDescent="0.45">
      <c r="B57" s="48" t="s">
        <v>19</v>
      </c>
      <c r="C57" s="43">
        <f t="shared" si="4"/>
        <v>185</v>
      </c>
      <c r="D57" s="43">
        <f t="shared" si="4"/>
        <v>148</v>
      </c>
      <c r="E57" s="44">
        <v>0.95</v>
      </c>
      <c r="F57" s="27">
        <v>1</v>
      </c>
      <c r="G57" s="27">
        <v>1</v>
      </c>
      <c r="H57" s="45">
        <v>40</v>
      </c>
      <c r="I57" s="45">
        <f>I51</f>
        <v>60</v>
      </c>
      <c r="J57" s="25">
        <v>5</v>
      </c>
      <c r="K57" s="5"/>
      <c r="L57" s="5"/>
    </row>
    <row r="58" spans="1:14" ht="14.65" thickBot="1" x14ac:dyDescent="0.5">
      <c r="B58" s="49" t="s">
        <v>20</v>
      </c>
      <c r="C58" s="50">
        <f t="shared" si="4"/>
        <v>140</v>
      </c>
      <c r="D58" s="50">
        <f t="shared" si="4"/>
        <v>112</v>
      </c>
      <c r="E58" s="51">
        <v>0.95</v>
      </c>
      <c r="F58" s="37">
        <v>1</v>
      </c>
      <c r="G58" s="37">
        <v>1</v>
      </c>
      <c r="H58" s="52">
        <v>24</v>
      </c>
      <c r="I58" s="52">
        <f>I52</f>
        <v>60</v>
      </c>
      <c r="J58" s="35">
        <v>5</v>
      </c>
      <c r="K58" s="5"/>
      <c r="L58" s="5"/>
    </row>
    <row r="59" spans="1:14" ht="14.65" thickBot="1" x14ac:dyDescent="0.5">
      <c r="B59" s="71" t="s">
        <v>52</v>
      </c>
      <c r="C59" s="72">
        <f>SUM(C56:C58)</f>
        <v>385</v>
      </c>
      <c r="D59" s="72">
        <f>SQRT(SUMSQ(D56:D58))</f>
        <v>190.29450859128858</v>
      </c>
      <c r="E59" s="73">
        <v>0.95</v>
      </c>
      <c r="F59" s="74">
        <v>1</v>
      </c>
      <c r="G59" s="74">
        <v>1</v>
      </c>
      <c r="H59" s="75">
        <v>24</v>
      </c>
      <c r="I59" s="75">
        <f>I53</f>
        <v>60</v>
      </c>
      <c r="J59" s="76">
        <v>15</v>
      </c>
    </row>
    <row r="60" spans="1:14" x14ac:dyDescent="0.45">
      <c r="E60" s="63"/>
      <c r="F60" s="19"/>
      <c r="G60" s="19"/>
      <c r="H60" s="64"/>
      <c r="I60" s="64"/>
      <c r="J60" s="20"/>
    </row>
    <row r="61" spans="1:14" x14ac:dyDescent="0.45">
      <c r="B61" s="61"/>
      <c r="C61" s="62"/>
      <c r="D61" s="62"/>
      <c r="E61" s="63"/>
      <c r="F61" s="19"/>
      <c r="G61" s="19"/>
      <c r="H61" s="64"/>
      <c r="I61" s="64"/>
      <c r="J61" s="20"/>
    </row>
    <row r="62" spans="1:14" x14ac:dyDescent="0.45">
      <c r="A62" s="17"/>
      <c r="C62" s="11"/>
      <c r="D62" s="11"/>
      <c r="E62" s="11"/>
      <c r="K62" s="5"/>
      <c r="L62" s="5"/>
      <c r="M62" s="13"/>
      <c r="N62" s="13"/>
    </row>
    <row r="64" spans="1:14" ht="14.65" thickBot="1" x14ac:dyDescent="0.5">
      <c r="A64" s="9" t="s">
        <v>1</v>
      </c>
    </row>
    <row r="65" spans="1:14" ht="71.25" x14ac:dyDescent="0.45">
      <c r="B65" s="53" t="s">
        <v>4</v>
      </c>
      <c r="C65" s="30" t="s">
        <v>3</v>
      </c>
      <c r="D65" s="30" t="s">
        <v>21</v>
      </c>
      <c r="E65" s="30" t="s">
        <v>2</v>
      </c>
      <c r="F65" s="30" t="s">
        <v>5</v>
      </c>
    </row>
    <row r="66" spans="1:14" ht="14.65" thickBot="1" x14ac:dyDescent="0.5">
      <c r="B66" s="6">
        <v>50</v>
      </c>
      <c r="C66" s="60">
        <v>0.2</v>
      </c>
      <c r="D66" s="7">
        <v>100</v>
      </c>
      <c r="E66" s="7">
        <v>6</v>
      </c>
      <c r="F66" s="7">
        <v>15</v>
      </c>
    </row>
    <row r="67" spans="1:14" ht="14.65" thickBot="1" x14ac:dyDescent="0.5">
      <c r="A67" s="9" t="s">
        <v>6</v>
      </c>
    </row>
    <row r="68" spans="1:14" ht="57" x14ac:dyDescent="0.45">
      <c r="B68" s="29" t="s">
        <v>30</v>
      </c>
      <c r="C68" s="2"/>
      <c r="D68" s="2"/>
    </row>
    <row r="69" spans="1:14" ht="14.65" thickBot="1" x14ac:dyDescent="0.5">
      <c r="B69" s="6">
        <v>20</v>
      </c>
      <c r="C69" s="3"/>
      <c r="D69" s="3"/>
    </row>
    <row r="70" spans="1:14" ht="14.65" thickBot="1" x14ac:dyDescent="0.5">
      <c r="A70" s="9" t="s">
        <v>8</v>
      </c>
      <c r="N70" s="14"/>
    </row>
    <row r="71" spans="1:14" ht="99.75" x14ac:dyDescent="0.45">
      <c r="B71" s="29" t="s">
        <v>32</v>
      </c>
      <c r="C71" s="30" t="s">
        <v>31</v>
      </c>
      <c r="D71" s="31" t="s">
        <v>10</v>
      </c>
      <c r="E71" s="3"/>
      <c r="F71" s="3"/>
      <c r="G71" s="3"/>
      <c r="H71" s="3"/>
      <c r="I71" s="3"/>
      <c r="J71" s="3"/>
    </row>
    <row r="72" spans="1:14" ht="14.65" thickBot="1" x14ac:dyDescent="0.5">
      <c r="B72" s="6">
        <v>420</v>
      </c>
      <c r="C72" s="38">
        <v>160</v>
      </c>
      <c r="D72" s="40">
        <v>1</v>
      </c>
      <c r="E72" s="3"/>
      <c r="F72" s="3"/>
      <c r="G72" s="3"/>
      <c r="H72" s="3"/>
      <c r="I72" s="3"/>
      <c r="J72" s="3"/>
    </row>
    <row r="73" spans="1:14" ht="14.65" thickBot="1" x14ac:dyDescent="0.5">
      <c r="A73" s="15" t="s">
        <v>11</v>
      </c>
      <c r="B73" s="5"/>
      <c r="C73" s="3"/>
      <c r="D73" s="3"/>
      <c r="E73" s="3"/>
      <c r="F73" s="3"/>
      <c r="G73" s="3"/>
      <c r="H73" s="3"/>
      <c r="I73" s="3"/>
      <c r="J73" s="3"/>
    </row>
    <row r="74" spans="1:14" ht="99.75" x14ac:dyDescent="0.45">
      <c r="B74" s="29" t="s">
        <v>32</v>
      </c>
      <c r="C74" s="30" t="s">
        <v>31</v>
      </c>
      <c r="D74" s="31" t="s">
        <v>10</v>
      </c>
      <c r="E74" s="3"/>
      <c r="F74" s="3"/>
      <c r="G74" s="3"/>
      <c r="H74" s="3"/>
      <c r="I74" s="3"/>
      <c r="J74" s="3"/>
    </row>
    <row r="75" spans="1:14" ht="14.65" thickBot="1" x14ac:dyDescent="0.5">
      <c r="B75" s="6">
        <v>100</v>
      </c>
      <c r="C75" s="38">
        <v>0</v>
      </c>
      <c r="D75" s="40">
        <v>1</v>
      </c>
      <c r="E75" s="3"/>
      <c r="F75" s="3"/>
      <c r="G75" s="3"/>
      <c r="H75" s="3"/>
      <c r="I75" s="3"/>
      <c r="J75" s="3"/>
    </row>
    <row r="76" spans="1:14" ht="14.65" thickBot="1" x14ac:dyDescent="0.5">
      <c r="A76" t="s">
        <v>9</v>
      </c>
      <c r="B76" s="3"/>
      <c r="C76" s="3"/>
      <c r="D76" s="3"/>
      <c r="E76" s="3"/>
      <c r="F76" s="3"/>
      <c r="G76" s="3"/>
      <c r="H76" s="3"/>
      <c r="I76" s="3"/>
      <c r="J76" s="3"/>
    </row>
    <row r="77" spans="1:14" ht="28.5" x14ac:dyDescent="0.45">
      <c r="B77" s="54" t="s">
        <v>33</v>
      </c>
    </row>
    <row r="78" spans="1:14" ht="14.65" thickBot="1" x14ac:dyDescent="0.5">
      <c r="B78" s="55">
        <v>45000</v>
      </c>
      <c r="C78" s="3"/>
      <c r="D78" s="3"/>
      <c r="E78" s="5"/>
      <c r="F78" s="3"/>
      <c r="G78" s="3"/>
      <c r="H78" s="3"/>
      <c r="I78" s="5"/>
      <c r="J78" s="5"/>
    </row>
    <row r="79" spans="1:14" x14ac:dyDescent="0.45">
      <c r="B79" s="3"/>
      <c r="C79" s="3"/>
      <c r="D79" s="3"/>
      <c r="E79" s="3"/>
      <c r="F79" s="3"/>
      <c r="G79" s="3"/>
      <c r="H79" s="3"/>
      <c r="I79" s="3"/>
      <c r="J79" s="3"/>
    </row>
  </sheetData>
  <mergeCells count="3">
    <mergeCell ref="B24:D24"/>
    <mergeCell ref="B30:D30"/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 version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Hutchison-Krupat</dc:creator>
  <cp:lastModifiedBy>J Hutchison-Krupat</cp:lastModifiedBy>
  <dcterms:created xsi:type="dcterms:W3CDTF">2020-12-01T09:52:11Z</dcterms:created>
  <dcterms:modified xsi:type="dcterms:W3CDTF">2022-11-21T18:40:30Z</dcterms:modified>
</cp:coreProperties>
</file>