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8_{CF4B164C-15CA-46EC-83E5-E13E730CCC2C}" xr6:coauthVersionLast="47" xr6:coauthVersionMax="47" xr10:uidLastSave="{00000000-0000-0000-0000-000000000000}"/>
  <bookViews>
    <workbookView xWindow="-108" yWindow="-108" windowWidth="23256" windowHeight="12576" activeTab="5" xr2:uid="{ABC40459-BE9F-4F89-B513-88588326A9D3}"/>
  </bookViews>
  <sheets>
    <sheet name="Case Study" sheetId="1" r:id="rId1"/>
    <sheet name="Questions" sheetId="8" r:id="rId2"/>
    <sheet name="Dashboard" sheetId="4" r:id="rId3"/>
    <sheet name="Monthly Cashflow" sheetId="5" r:id="rId4"/>
    <sheet name="Yearly Cashflow" sheetId="6" r:id="rId5"/>
    <sheet name="Amortization of Loan" sheetId="7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1" l="1"/>
  <c r="E33" i="1"/>
  <c r="E34" i="1"/>
  <c r="E35" i="1"/>
  <c r="E36" i="1"/>
  <c r="E32" i="1"/>
  <c r="D2" i="5"/>
  <c r="B53" i="1"/>
  <c r="F38" i="1" l="1"/>
</calcChain>
</file>

<file path=xl/sharedStrings.xml><?xml version="1.0" encoding="utf-8"?>
<sst xmlns="http://schemas.openxmlformats.org/spreadsheetml/2006/main" count="138" uniqueCount="114">
  <si>
    <t>Ridge Business Center</t>
  </si>
  <si>
    <t xml:space="preserve">Ridge Business Center is a warehouse/office property in Charlotte. The property includes a well-maintained building totalling 50,000 sq ft in leasable area.  </t>
  </si>
  <si>
    <t xml:space="preserve">The property has been offered for sale by the current owner at asking price of $5 Million. As a Financial Analyst of XYZ Investors, you are expected to identify if the property will </t>
  </si>
  <si>
    <t xml:space="preserve">be a good acquisition for the company. An investment must generate a minimum of 15% IRR for XYZ Investors. </t>
  </si>
  <si>
    <t>Please build a financial model using the assumptions below to provide an answer to the Management. Required sheets have been provided.</t>
  </si>
  <si>
    <t>Investment Assumptions</t>
  </si>
  <si>
    <t>Acquisition Date</t>
  </si>
  <si>
    <t>Holding Period</t>
  </si>
  <si>
    <t>5 years</t>
  </si>
  <si>
    <t>* time for which the property is owned</t>
  </si>
  <si>
    <t>Sale Date</t>
  </si>
  <si>
    <t>last day of 60th month</t>
  </si>
  <si>
    <t>Terminal Cap Rate</t>
  </si>
  <si>
    <t>* This rate is used to determine Sale Price by the following formula: Sale Price= 5th Year NOI/Terminal Cap Rate</t>
  </si>
  <si>
    <t>Cost of Sale</t>
  </si>
  <si>
    <t>* 2% of Sale Earnings go to broker/lawyer</t>
  </si>
  <si>
    <t>Loan Assumptions</t>
  </si>
  <si>
    <t>Loan Start Date</t>
  </si>
  <si>
    <t>Term of Loan</t>
  </si>
  <si>
    <t>LTV</t>
  </si>
  <si>
    <t>* of Price</t>
  </si>
  <si>
    <t>Interest Rate</t>
  </si>
  <si>
    <t>Loan Fees</t>
  </si>
  <si>
    <t>Amortization Period</t>
  </si>
  <si>
    <t>25 years</t>
  </si>
  <si>
    <t>* Calculate monthly loan payments, you will need an amortization schedule</t>
  </si>
  <si>
    <t>Rent Assumptions</t>
  </si>
  <si>
    <t>1) Assume rents increase every year on first day of the calendar year</t>
  </si>
  <si>
    <t>2) Rents shown are Annual rents on a per square feet basis. Convert them to monthly rents and actual $ as and when required.</t>
  </si>
  <si>
    <t>3) NNN leases are triple net leases, tenant has to pay their proportionate share of CAM, taxes and insurance over and above the rent</t>
  </si>
  <si>
    <t>4) Consider Suite 1006 as vacant for the entire duration of 5 years</t>
  </si>
  <si>
    <t>Rent Roll ( As of 31 July, 2020)</t>
  </si>
  <si>
    <t>Suite</t>
  </si>
  <si>
    <t>Leased Area</t>
  </si>
  <si>
    <t>Status</t>
  </si>
  <si>
    <t>Lease Start Date</t>
  </si>
  <si>
    <t>Lease End Date</t>
  </si>
  <si>
    <t>Annual Rent PSF</t>
  </si>
  <si>
    <t>Rent Increase Date</t>
  </si>
  <si>
    <t>Rent Increase</t>
  </si>
  <si>
    <t>Lease Type</t>
  </si>
  <si>
    <t>(sq. ft)</t>
  </si>
  <si>
    <t>(mm/dd/yy)</t>
  </si>
  <si>
    <t>(as of 31 July, 20)</t>
  </si>
  <si>
    <t>Annual (%)</t>
  </si>
  <si>
    <t>Occupied</t>
  </si>
  <si>
    <t>NNN</t>
  </si>
  <si>
    <t>Vacant</t>
  </si>
  <si>
    <t>Total</t>
  </si>
  <si>
    <t>Expense Assumptions</t>
  </si>
  <si>
    <t>1) All expenses are paid by landlord</t>
  </si>
  <si>
    <t>2) All expenses grow 2% annually</t>
  </si>
  <si>
    <t>Expense Type</t>
  </si>
  <si>
    <t>Annual Expense ($)</t>
  </si>
  <si>
    <t xml:space="preserve">CAM </t>
  </si>
  <si>
    <t>Taxes</t>
  </si>
  <si>
    <t>Insurance</t>
  </si>
  <si>
    <t>Utilities</t>
  </si>
  <si>
    <t>Repairs</t>
  </si>
  <si>
    <t>Capital Expenditure</t>
  </si>
  <si>
    <t>Year</t>
  </si>
  <si>
    <t>Annual Amount</t>
  </si>
  <si>
    <t>($ psf)</t>
  </si>
  <si>
    <t>Test Questions</t>
  </si>
  <si>
    <t>Test Taker First Name:</t>
  </si>
  <si>
    <t>Test Taker Last Name:</t>
  </si>
  <si>
    <t>Test Taker Email:</t>
  </si>
  <si>
    <t>Test Taker Phone Number:</t>
  </si>
  <si>
    <t>Instructions:</t>
  </si>
  <si>
    <t>1. Answer all the questions below</t>
  </si>
  <si>
    <t>2. Once you finish make a simple DCF model and debt amortization schedule with the assumptions provided</t>
  </si>
  <si>
    <t xml:space="preserve">Qs 1. </t>
  </si>
  <si>
    <t>Please refer to the excel sheet for the case study – Ridge Business Center. Use functions of Excel wherever necessary, no macros should be used for the case study. Calculate Levered IRR on the investment using the data provided.</t>
  </si>
  <si>
    <t>Answer:</t>
  </si>
  <si>
    <t xml:space="preserve">Qs 2. </t>
  </si>
  <si>
    <t>Investor A &amp; B both invested $100,000 in a private investment and were promised 10% IRR.</t>
  </si>
  <si>
    <t>- A received $15,000 in Year 1 and $5000 in Year 2</t>
  </si>
  <si>
    <t>- B received $10,000 in Year 1 and $10,000 in Year 2</t>
  </si>
  <si>
    <t>Both of them exited the investment at the end of 2nd year. Even though both got 10% IRR on their investments, what could be the possible reason for B’s unhappiness?</t>
  </si>
  <si>
    <t xml:space="preserve">Qs 3. </t>
  </si>
  <si>
    <t>Bond yields are inversely related to Interest Rates. What is the explanation for this relationship?</t>
  </si>
  <si>
    <t>Qs 4.</t>
  </si>
  <si>
    <t>What is DSCR? Why is it important to lenders?</t>
  </si>
  <si>
    <t xml:space="preserve">Qs 5. </t>
  </si>
  <si>
    <t>Our client is a real estate private equity company that focuses on multifamily acquisitions. A property we are looking at has a net operating income (NOI) of $567,678. The asking price is $10,650,567.</t>
  </si>
  <si>
    <t>What is the cap rate?</t>
  </si>
  <si>
    <t>Qs 6.</t>
  </si>
  <si>
    <t>Describe what a promote structure is (also known as a waterfall) for sponsors and investors in real estate?</t>
  </si>
  <si>
    <t>You must calculate the sections mentioned below on this page, you can add assumptions or other information you deem relevant to this dashboard page</t>
  </si>
  <si>
    <t>Purchase Price</t>
  </si>
  <si>
    <t xml:space="preserve">Net Sale Price </t>
  </si>
  <si>
    <t>Net Cash Flow Before Debt (yearly)</t>
  </si>
  <si>
    <t>Net Cash Flow After Debt (yearly)</t>
  </si>
  <si>
    <t>Sources and Uses of Cash Flow</t>
  </si>
  <si>
    <t xml:space="preserve">Returns &amp; Yields </t>
  </si>
  <si>
    <t>Sources</t>
  </si>
  <si>
    <t>%</t>
  </si>
  <si>
    <t>Equity Multiple</t>
  </si>
  <si>
    <t>Debt</t>
  </si>
  <si>
    <t>Levered IRR</t>
  </si>
  <si>
    <t>Equity</t>
  </si>
  <si>
    <t>Levered Profit</t>
  </si>
  <si>
    <t>Return on Equity</t>
  </si>
  <si>
    <t>Uses</t>
  </si>
  <si>
    <t>Acquisition</t>
  </si>
  <si>
    <t>Loan Fee</t>
  </si>
  <si>
    <t>Analysis  Date</t>
  </si>
  <si>
    <t>Sections required</t>
  </si>
  <si>
    <t>Income</t>
  </si>
  <si>
    <t>Expenses</t>
  </si>
  <si>
    <t>NOI</t>
  </si>
  <si>
    <t>Cash flow Before Debt</t>
  </si>
  <si>
    <t>Cash Flow After Debt</t>
  </si>
  <si>
    <t>* Summarize the monthly Cash flow Annually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</si>
</sst>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_);[Red]\(&quot;$&quot;#,##0\)"/>
    <numFmt numFmtId="165" formatCode="&quot;$&quot;#,##0.00_);[Red]\(&quot;$&quot;#,##0.00\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mm/dd/yy;@"/>
    <numFmt numFmtId="169" formatCode="0.0%"/>
    <numFmt numFmtId="170" formatCode="&quot;$&quot;#,##0.00"/>
    <numFmt numFmtId="171" formatCode="&quot;Month&quot;\ 0"/>
    <numFmt numFmtId="172" formatCode="&quot;Year&quot;\ 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0"/>
      <name val="Cambria"/>
      <family val="1"/>
    </font>
    <font>
      <b/>
      <sz val="10"/>
      <color theme="1"/>
      <name val="Cambria"/>
      <family val="1"/>
    </font>
    <font>
      <b/>
      <sz val="10"/>
      <name val="Cambria"/>
      <family val="1"/>
    </font>
    <font>
      <sz val="10"/>
      <color theme="1"/>
      <name val="Cambria"/>
      <family val="1"/>
    </font>
    <font>
      <b/>
      <sz val="10"/>
      <color indexed="9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2" fillId="2" borderId="0" xfId="0" applyFont="1" applyFill="1"/>
    <xf numFmtId="0" fontId="4" fillId="2" borderId="0" xfId="0" applyFont="1" applyFill="1"/>
    <xf numFmtId="0" fontId="4" fillId="0" borderId="0" xfId="0" applyFont="1"/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0" xfId="0" applyFont="1" applyFill="1"/>
    <xf numFmtId="168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1" xfId="0" applyBorder="1"/>
    <xf numFmtId="165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0" fontId="0" fillId="0" borderId="0" xfId="3" applyNumberFormat="1" applyFont="1" applyAlignment="1">
      <alignment horizontal="center"/>
    </xf>
    <xf numFmtId="10" fontId="3" fillId="0" borderId="1" xfId="0" applyNumberFormat="1" applyFont="1" applyBorder="1" applyAlignment="1">
      <alignment horizontal="center"/>
    </xf>
    <xf numFmtId="0" fontId="5" fillId="0" borderId="0" xfId="0" applyFont="1"/>
    <xf numFmtId="0" fontId="0" fillId="0" borderId="2" xfId="0" applyBorder="1"/>
    <xf numFmtId="0" fontId="0" fillId="0" borderId="3" xfId="0" applyBorder="1"/>
    <xf numFmtId="15" fontId="0" fillId="0" borderId="3" xfId="0" applyNumberFormat="1" applyBorder="1"/>
    <xf numFmtId="0" fontId="0" fillId="0" borderId="3" xfId="0" applyBorder="1" applyAlignment="1">
      <alignment horizontal="right"/>
    </xf>
    <xf numFmtId="9" fontId="0" fillId="0" borderId="3" xfId="0" applyNumberFormat="1" applyBorder="1"/>
    <xf numFmtId="169" fontId="0" fillId="0" borderId="3" xfId="0" applyNumberFormat="1" applyBorder="1"/>
    <xf numFmtId="170" fontId="3" fillId="0" borderId="1" xfId="2" applyNumberFormat="1" applyFont="1" applyBorder="1" applyAlignment="1">
      <alignment horizontal="right"/>
    </xf>
    <xf numFmtId="165" fontId="0" fillId="0" borderId="0" xfId="0" applyNumberFormat="1"/>
    <xf numFmtId="0" fontId="3" fillId="3" borderId="0" xfId="0" applyFont="1" applyFill="1" applyAlignment="1">
      <alignment horizontal="left"/>
    </xf>
    <xf numFmtId="164" fontId="0" fillId="0" borderId="0" xfId="0" applyNumberFormat="1"/>
    <xf numFmtId="164" fontId="3" fillId="0" borderId="1" xfId="0" applyNumberFormat="1" applyFont="1" applyBorder="1"/>
    <xf numFmtId="0" fontId="3" fillId="0" borderId="1" xfId="0" applyFont="1" applyBorder="1"/>
    <xf numFmtId="0" fontId="2" fillId="0" borderId="0" xfId="0" applyFont="1"/>
    <xf numFmtId="0" fontId="9" fillId="0" borderId="0" xfId="0" applyFont="1"/>
    <xf numFmtId="0" fontId="11" fillId="0" borderId="0" xfId="0" applyFont="1"/>
    <xf numFmtId="37" fontId="10" fillId="0" borderId="0" xfId="1" applyNumberFormat="1" applyFont="1" applyFill="1" applyBorder="1"/>
    <xf numFmtId="37" fontId="10" fillId="4" borderId="0" xfId="1" applyNumberFormat="1" applyFont="1" applyFill="1" applyAlignment="1"/>
    <xf numFmtId="37" fontId="10" fillId="4" borderId="0" xfId="1" applyNumberFormat="1" applyFont="1" applyFill="1"/>
    <xf numFmtId="0" fontId="12" fillId="5" borderId="1" xfId="0" applyFont="1" applyFill="1" applyBorder="1"/>
    <xf numFmtId="0" fontId="12" fillId="5" borderId="1" xfId="0" applyFont="1" applyFill="1" applyBorder="1" applyAlignment="1">
      <alignment horizontal="right"/>
    </xf>
    <xf numFmtId="0" fontId="13" fillId="6" borderId="0" xfId="0" applyFont="1" applyFill="1"/>
    <xf numFmtId="0" fontId="14" fillId="0" borderId="1" xfId="0" applyFont="1" applyBorder="1"/>
    <xf numFmtId="0" fontId="12" fillId="5" borderId="4" xfId="0" applyFont="1" applyFill="1" applyBorder="1" applyAlignment="1">
      <alignment horizontal="right"/>
    </xf>
    <xf numFmtId="0" fontId="13" fillId="0" borderId="0" xfId="0" applyFont="1"/>
    <xf numFmtId="0" fontId="15" fillId="6" borderId="5" xfId="0" applyFont="1" applyFill="1" applyBorder="1" applyAlignment="1">
      <alignment horizontal="left"/>
    </xf>
    <xf numFmtId="0" fontId="11" fillId="0" borderId="0" xfId="0" applyFont="1" applyAlignment="1">
      <alignment horizontal="right"/>
    </xf>
    <xf numFmtId="0" fontId="11" fillId="0" borderId="1" xfId="0" applyFont="1" applyBorder="1" applyAlignment="1">
      <alignment horizontal="right"/>
    </xf>
    <xf numFmtId="0" fontId="16" fillId="0" borderId="0" xfId="0" applyFont="1"/>
    <xf numFmtId="14" fontId="8" fillId="3" borderId="0" xfId="0" applyNumberFormat="1" applyFont="1" applyFill="1"/>
    <xf numFmtId="14" fontId="6" fillId="3" borderId="0" xfId="0" applyNumberFormat="1" applyFont="1" applyFill="1"/>
    <xf numFmtId="171" fontId="9" fillId="3" borderId="0" xfId="0" applyNumberFormat="1" applyFont="1" applyFill="1"/>
    <xf numFmtId="15" fontId="0" fillId="0" borderId="0" xfId="0" applyNumberFormat="1"/>
    <xf numFmtId="172" fontId="7" fillId="0" borderId="0" xfId="0" applyNumberFormat="1" applyFont="1"/>
    <xf numFmtId="0" fontId="3" fillId="0" borderId="7" xfId="0" applyFont="1" applyBorder="1"/>
    <xf numFmtId="0" fontId="3" fillId="0" borderId="2" xfId="0" applyFont="1" applyBorder="1"/>
    <xf numFmtId="0" fontId="3" fillId="0" borderId="11" xfId="0" applyFont="1" applyBorder="1"/>
    <xf numFmtId="0" fontId="0" fillId="0" borderId="8" xfId="0" applyBorder="1"/>
    <xf numFmtId="0" fontId="0" fillId="7" borderId="9" xfId="0" applyFill="1" applyBorder="1"/>
    <xf numFmtId="0" fontId="0" fillId="7" borderId="10" xfId="0" applyFill="1" applyBorder="1"/>
    <xf numFmtId="0" fontId="0" fillId="0" borderId="12" xfId="0" applyBorder="1"/>
    <xf numFmtId="0" fontId="0" fillId="7" borderId="13" xfId="0" applyFill="1" applyBorder="1"/>
    <xf numFmtId="0" fontId="11" fillId="0" borderId="6" xfId="0" applyFont="1" applyBorder="1" applyAlignment="1">
      <alignment wrapText="1"/>
    </xf>
    <xf numFmtId="0" fontId="11" fillId="0" borderId="6" xfId="0" applyFont="1" applyBorder="1" applyAlignment="1">
      <alignment vertical="center"/>
    </xf>
    <xf numFmtId="0" fontId="18" fillId="0" borderId="0" xfId="0" applyFont="1"/>
    <xf numFmtId="0" fontId="19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170" fontId="3" fillId="0" borderId="0" xfId="2" applyNumberFormat="1" applyFont="1" applyBorder="1" applyAlignment="1">
      <alignment horizontal="right"/>
    </xf>
    <xf numFmtId="10" fontId="3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BFE4F-DA27-4D19-98DD-39E7A537125F}">
  <dimension ref="A1:Q63"/>
  <sheetViews>
    <sheetView showGridLines="0" zoomScaleNormal="100" workbookViewId="0">
      <selection activeCell="E25" sqref="E25"/>
    </sheetView>
  </sheetViews>
  <sheetFormatPr defaultColWidth="0" defaultRowHeight="14.4" x14ac:dyDescent="0.3"/>
  <cols>
    <col min="1" max="1" width="16.88671875" customWidth="1"/>
    <col min="2" max="2" width="20.44140625" customWidth="1"/>
    <col min="3" max="3" width="21.6640625" customWidth="1"/>
    <col min="4" max="4" width="14.5546875" bestFit="1" customWidth="1"/>
    <col min="5" max="5" width="14" customWidth="1"/>
    <col min="6" max="6" width="15.5546875" bestFit="1" customWidth="1"/>
    <col min="7" max="7" width="17.109375" customWidth="1"/>
    <col min="8" max="8" width="13.109375" customWidth="1"/>
    <col min="9" max="9" width="13.109375" bestFit="1" customWidth="1"/>
    <col min="10" max="17" width="9.44140625" customWidth="1"/>
    <col min="18" max="16384" width="8.88671875" hidden="1"/>
  </cols>
  <sheetData>
    <row r="1" spans="1:4" ht="19.8" x14ac:dyDescent="0.4">
      <c r="A1" s="19" t="s">
        <v>0</v>
      </c>
    </row>
    <row r="3" spans="1:4" x14ac:dyDescent="0.3">
      <c r="A3" t="s">
        <v>1</v>
      </c>
    </row>
    <row r="4" spans="1:4" x14ac:dyDescent="0.3">
      <c r="A4" t="s">
        <v>2</v>
      </c>
    </row>
    <row r="5" spans="1:4" x14ac:dyDescent="0.3">
      <c r="A5" t="s">
        <v>3</v>
      </c>
    </row>
    <row r="6" spans="1:4" x14ac:dyDescent="0.3">
      <c r="A6" t="s">
        <v>4</v>
      </c>
    </row>
    <row r="8" spans="1:4" x14ac:dyDescent="0.3">
      <c r="A8" s="4" t="s">
        <v>5</v>
      </c>
      <c r="B8" s="5"/>
      <c r="C8" s="32"/>
      <c r="D8" s="6"/>
    </row>
    <row r="9" spans="1:4" x14ac:dyDescent="0.3">
      <c r="A9" s="21" t="s">
        <v>6</v>
      </c>
      <c r="B9" s="22">
        <v>44197</v>
      </c>
      <c r="C9" s="20"/>
    </row>
    <row r="10" spans="1:4" x14ac:dyDescent="0.3">
      <c r="A10" s="21" t="s">
        <v>7</v>
      </c>
      <c r="B10" s="23" t="s">
        <v>8</v>
      </c>
      <c r="C10" s="20" t="s">
        <v>9</v>
      </c>
    </row>
    <row r="11" spans="1:4" x14ac:dyDescent="0.3">
      <c r="A11" s="21" t="s">
        <v>10</v>
      </c>
      <c r="B11" s="21" t="s">
        <v>11</v>
      </c>
      <c r="C11" s="20"/>
    </row>
    <row r="12" spans="1:4" x14ac:dyDescent="0.3">
      <c r="A12" s="21" t="s">
        <v>12</v>
      </c>
      <c r="B12" s="25">
        <v>7.4999999999999997E-2</v>
      </c>
      <c r="C12" s="20" t="s">
        <v>13</v>
      </c>
    </row>
    <row r="13" spans="1:4" x14ac:dyDescent="0.3">
      <c r="A13" s="21" t="s">
        <v>14</v>
      </c>
      <c r="B13" s="24">
        <v>0.02</v>
      </c>
      <c r="C13" t="s">
        <v>15</v>
      </c>
    </row>
    <row r="15" spans="1:4" x14ac:dyDescent="0.3">
      <c r="A15" s="4" t="s">
        <v>16</v>
      </c>
      <c r="B15" s="5"/>
    </row>
    <row r="16" spans="1:4" x14ac:dyDescent="0.3">
      <c r="A16" s="21" t="s">
        <v>17</v>
      </c>
      <c r="B16" s="22">
        <v>44197</v>
      </c>
    </row>
    <row r="17" spans="1:17" x14ac:dyDescent="0.3">
      <c r="A17" s="21" t="s">
        <v>18</v>
      </c>
      <c r="B17" s="23" t="s">
        <v>8</v>
      </c>
    </row>
    <row r="18" spans="1:17" x14ac:dyDescent="0.3">
      <c r="A18" s="21" t="s">
        <v>19</v>
      </c>
      <c r="B18" s="24">
        <v>0.75</v>
      </c>
      <c r="C18" t="s">
        <v>20</v>
      </c>
    </row>
    <row r="19" spans="1:17" x14ac:dyDescent="0.3">
      <c r="A19" s="21" t="s">
        <v>21</v>
      </c>
      <c r="B19" s="25">
        <v>0.04</v>
      </c>
    </row>
    <row r="20" spans="1:17" x14ac:dyDescent="0.3">
      <c r="A20" s="21" t="s">
        <v>22</v>
      </c>
      <c r="B20" s="24">
        <v>0.01</v>
      </c>
    </row>
    <row r="21" spans="1:17" x14ac:dyDescent="0.3">
      <c r="A21" s="21" t="s">
        <v>23</v>
      </c>
      <c r="B21" s="23" t="s">
        <v>24</v>
      </c>
      <c r="C21" t="s">
        <v>25</v>
      </c>
    </row>
    <row r="23" spans="1:17" x14ac:dyDescent="0.3">
      <c r="A23" s="4" t="s">
        <v>26</v>
      </c>
      <c r="B23" s="5"/>
    </row>
    <row r="24" spans="1:17" x14ac:dyDescent="0.3">
      <c r="A24" t="s">
        <v>27</v>
      </c>
    </row>
    <row r="25" spans="1:17" x14ac:dyDescent="0.3">
      <c r="A25" t="s">
        <v>28</v>
      </c>
    </row>
    <row r="26" spans="1:17" x14ac:dyDescent="0.3">
      <c r="A26" t="s">
        <v>29</v>
      </c>
    </row>
    <row r="27" spans="1:17" x14ac:dyDescent="0.3">
      <c r="A27" t="s">
        <v>30</v>
      </c>
    </row>
    <row r="29" spans="1:17" x14ac:dyDescent="0.3">
      <c r="A29" s="4" t="s">
        <v>31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6"/>
      <c r="N29" s="6"/>
      <c r="O29" s="6"/>
      <c r="P29" s="6"/>
      <c r="Q29" s="6"/>
    </row>
    <row r="30" spans="1:17" x14ac:dyDescent="0.3">
      <c r="A30" s="10" t="s">
        <v>32</v>
      </c>
      <c r="B30" s="10" t="s">
        <v>33</v>
      </c>
      <c r="C30" s="10" t="s">
        <v>34</v>
      </c>
      <c r="D30" s="11" t="s">
        <v>35</v>
      </c>
      <c r="E30" s="11" t="s">
        <v>36</v>
      </c>
      <c r="F30" s="10" t="s">
        <v>37</v>
      </c>
      <c r="G30" s="10" t="s">
        <v>38</v>
      </c>
      <c r="H30" s="10" t="s">
        <v>39</v>
      </c>
      <c r="I30" s="10" t="s">
        <v>40</v>
      </c>
      <c r="J30" s="10"/>
      <c r="K30" s="10"/>
      <c r="L30" s="10"/>
    </row>
    <row r="31" spans="1:17" x14ac:dyDescent="0.3">
      <c r="A31" s="10"/>
      <c r="B31" s="10" t="s">
        <v>41</v>
      </c>
      <c r="C31" s="10"/>
      <c r="D31" s="11" t="s">
        <v>42</v>
      </c>
      <c r="E31" s="11" t="s">
        <v>42</v>
      </c>
      <c r="F31" s="10" t="s">
        <v>43</v>
      </c>
      <c r="G31" s="10" t="s">
        <v>42</v>
      </c>
      <c r="H31" s="10" t="s">
        <v>44</v>
      </c>
      <c r="I31" s="10"/>
      <c r="J31" s="10"/>
      <c r="K31" s="10"/>
      <c r="L31" s="10"/>
    </row>
    <row r="32" spans="1:17" x14ac:dyDescent="0.3">
      <c r="A32" s="2">
        <v>1001</v>
      </c>
      <c r="B32" s="3">
        <v>10000</v>
      </c>
      <c r="C32" s="2" t="s">
        <v>45</v>
      </c>
      <c r="D32" s="12">
        <v>43160</v>
      </c>
      <c r="E32" s="12">
        <f>EOMONTH(D32,120)</f>
        <v>46843</v>
      </c>
      <c r="F32" s="15">
        <v>12.15</v>
      </c>
      <c r="G32" s="12">
        <v>44197</v>
      </c>
      <c r="H32" s="13">
        <v>0.03</v>
      </c>
      <c r="I32" s="17" t="s">
        <v>46</v>
      </c>
    </row>
    <row r="33" spans="1:12" x14ac:dyDescent="0.3">
      <c r="A33" s="2">
        <v>1002</v>
      </c>
      <c r="B33" s="3">
        <v>10000</v>
      </c>
      <c r="C33" s="2" t="s">
        <v>45</v>
      </c>
      <c r="D33" s="12">
        <v>43617</v>
      </c>
      <c r="E33" s="12">
        <f t="shared" ref="E33:E36" si="0">EOMONTH(D33,120)</f>
        <v>47299</v>
      </c>
      <c r="F33" s="15">
        <v>11.5</v>
      </c>
      <c r="G33" s="12">
        <v>44197</v>
      </c>
      <c r="H33" s="13">
        <v>0.03</v>
      </c>
      <c r="I33" s="17" t="s">
        <v>46</v>
      </c>
    </row>
    <row r="34" spans="1:12" x14ac:dyDescent="0.3">
      <c r="A34" s="2">
        <v>1003</v>
      </c>
      <c r="B34" s="3">
        <v>15000</v>
      </c>
      <c r="C34" s="2" t="s">
        <v>45</v>
      </c>
      <c r="D34" s="12">
        <v>43831</v>
      </c>
      <c r="E34" s="12">
        <f t="shared" si="0"/>
        <v>47514</v>
      </c>
      <c r="F34" s="15">
        <v>10.75</v>
      </c>
      <c r="G34" s="12">
        <v>44197</v>
      </c>
      <c r="H34" s="13">
        <v>0.03</v>
      </c>
      <c r="I34" s="17" t="s">
        <v>46</v>
      </c>
    </row>
    <row r="35" spans="1:12" x14ac:dyDescent="0.3">
      <c r="A35" s="2">
        <v>1004</v>
      </c>
      <c r="B35" s="3">
        <v>5000</v>
      </c>
      <c r="C35" s="2" t="s">
        <v>45</v>
      </c>
      <c r="D35" s="12">
        <v>43160</v>
      </c>
      <c r="E35" s="12">
        <f t="shared" si="0"/>
        <v>46843</v>
      </c>
      <c r="F35" s="16">
        <v>12</v>
      </c>
      <c r="G35" s="12">
        <v>44197</v>
      </c>
      <c r="H35" s="13">
        <v>0.05</v>
      </c>
      <c r="I35" s="17" t="s">
        <v>46</v>
      </c>
    </row>
    <row r="36" spans="1:12" x14ac:dyDescent="0.3">
      <c r="A36" s="2">
        <v>1005</v>
      </c>
      <c r="B36" s="3">
        <v>10000</v>
      </c>
      <c r="C36" s="2" t="s">
        <v>45</v>
      </c>
      <c r="D36" s="12">
        <v>43617</v>
      </c>
      <c r="E36" s="12">
        <f t="shared" si="0"/>
        <v>47299</v>
      </c>
      <c r="F36" s="16">
        <v>12</v>
      </c>
      <c r="G36" s="12">
        <v>44197</v>
      </c>
      <c r="H36" s="13">
        <v>0.05</v>
      </c>
      <c r="I36" s="17" t="s">
        <v>46</v>
      </c>
    </row>
    <row r="37" spans="1:12" x14ac:dyDescent="0.3">
      <c r="A37" s="2">
        <v>1006</v>
      </c>
      <c r="B37" s="3">
        <v>6000</v>
      </c>
      <c r="C37" s="2" t="s">
        <v>47</v>
      </c>
      <c r="D37" s="65"/>
      <c r="E37" s="65"/>
      <c r="F37" s="67"/>
      <c r="G37" s="2"/>
      <c r="I37" s="68"/>
    </row>
    <row r="38" spans="1:12" x14ac:dyDescent="0.3">
      <c r="A38" s="7" t="s">
        <v>48</v>
      </c>
      <c r="B38" s="8">
        <f>SUM(B32:B37)</f>
        <v>56000</v>
      </c>
      <c r="C38" s="7"/>
      <c r="D38" s="7"/>
      <c r="E38" s="7"/>
      <c r="F38" s="26">
        <f>SUMPRODUCT(F32:F36,B32:B36)/B38</f>
        <v>10.316964285714286</v>
      </c>
      <c r="G38" s="9"/>
      <c r="H38" s="14"/>
      <c r="I38" s="18"/>
      <c r="J38" s="14"/>
      <c r="K38" s="14"/>
      <c r="L38" s="14"/>
    </row>
    <row r="39" spans="1:12" x14ac:dyDescent="0.3">
      <c r="A39" s="65"/>
      <c r="B39" s="66"/>
      <c r="C39" s="65"/>
      <c r="D39" s="65"/>
      <c r="E39" s="65"/>
      <c r="F39" s="67"/>
      <c r="G39" s="2"/>
      <c r="I39" s="68"/>
    </row>
    <row r="40" spans="1:12" x14ac:dyDescent="0.3">
      <c r="A40" s="2"/>
      <c r="B40" s="2"/>
      <c r="C40" s="2"/>
      <c r="D40" s="2"/>
      <c r="E40" s="2"/>
      <c r="F40" s="2"/>
    </row>
    <row r="41" spans="1:12" x14ac:dyDescent="0.3">
      <c r="A41" s="2"/>
      <c r="B41" s="2"/>
      <c r="C41" s="2"/>
      <c r="D41" s="2"/>
      <c r="E41" s="2"/>
      <c r="F41" s="2"/>
    </row>
    <row r="42" spans="1:12" x14ac:dyDescent="0.3">
      <c r="A42" s="4" t="s">
        <v>49</v>
      </c>
      <c r="B42" s="5"/>
      <c r="C42" s="2"/>
      <c r="D42" s="2"/>
      <c r="E42" s="2"/>
      <c r="F42" s="2"/>
    </row>
    <row r="43" spans="1:12" x14ac:dyDescent="0.3">
      <c r="A43" t="s">
        <v>50</v>
      </c>
      <c r="D43" s="2"/>
      <c r="E43" s="2"/>
      <c r="F43" s="2"/>
      <c r="G43" s="2"/>
    </row>
    <row r="44" spans="1:12" x14ac:dyDescent="0.3">
      <c r="A44" t="s">
        <v>51</v>
      </c>
    </row>
    <row r="46" spans="1:12" x14ac:dyDescent="0.3">
      <c r="A46" s="4" t="s">
        <v>49</v>
      </c>
      <c r="B46" s="5"/>
    </row>
    <row r="47" spans="1:12" x14ac:dyDescent="0.3">
      <c r="A47" s="28" t="s">
        <v>52</v>
      </c>
      <c r="B47" s="10" t="s">
        <v>53</v>
      </c>
    </row>
    <row r="48" spans="1:12" x14ac:dyDescent="0.3">
      <c r="A48" t="s">
        <v>54</v>
      </c>
      <c r="B48" s="29">
        <v>25000</v>
      </c>
    </row>
    <row r="49" spans="1:2" x14ac:dyDescent="0.3">
      <c r="A49" t="s">
        <v>55</v>
      </c>
      <c r="B49" s="29">
        <v>75000</v>
      </c>
    </row>
    <row r="50" spans="1:2" x14ac:dyDescent="0.3">
      <c r="A50" t="s">
        <v>56</v>
      </c>
      <c r="B50" s="29">
        <v>25000</v>
      </c>
    </row>
    <row r="51" spans="1:2" x14ac:dyDescent="0.3">
      <c r="A51" t="s">
        <v>57</v>
      </c>
      <c r="B51" s="29">
        <v>20000</v>
      </c>
    </row>
    <row r="52" spans="1:2" x14ac:dyDescent="0.3">
      <c r="A52" t="s">
        <v>58</v>
      </c>
      <c r="B52" s="29">
        <v>45000</v>
      </c>
    </row>
    <row r="53" spans="1:2" x14ac:dyDescent="0.3">
      <c r="A53" s="31" t="s">
        <v>48</v>
      </c>
      <c r="B53" s="30">
        <f>SUM(B48:B52)</f>
        <v>190000</v>
      </c>
    </row>
    <row r="56" spans="1:2" x14ac:dyDescent="0.3">
      <c r="A56" s="4" t="s">
        <v>59</v>
      </c>
      <c r="B56" s="5"/>
    </row>
    <row r="57" spans="1:2" x14ac:dyDescent="0.3">
      <c r="A57" s="10" t="s">
        <v>60</v>
      </c>
      <c r="B57" s="10" t="s">
        <v>61</v>
      </c>
    </row>
    <row r="58" spans="1:2" x14ac:dyDescent="0.3">
      <c r="A58" s="10"/>
      <c r="B58" s="10" t="s">
        <v>62</v>
      </c>
    </row>
    <row r="59" spans="1:2" x14ac:dyDescent="0.3">
      <c r="A59" s="2">
        <v>2021</v>
      </c>
      <c r="B59" s="15">
        <v>2</v>
      </c>
    </row>
    <row r="60" spans="1:2" x14ac:dyDescent="0.3">
      <c r="A60" s="2">
        <v>2022</v>
      </c>
      <c r="B60" s="27">
        <v>1.25</v>
      </c>
    </row>
    <row r="61" spans="1:2" x14ac:dyDescent="0.3">
      <c r="A61" s="2">
        <v>2023</v>
      </c>
      <c r="B61" s="27">
        <v>1</v>
      </c>
    </row>
    <row r="62" spans="1:2" x14ac:dyDescent="0.3">
      <c r="A62" s="2">
        <v>2024</v>
      </c>
      <c r="B62" s="27">
        <v>1</v>
      </c>
    </row>
    <row r="63" spans="1:2" x14ac:dyDescent="0.3">
      <c r="A63" s="2">
        <v>2025</v>
      </c>
      <c r="B63" s="27">
        <v>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5D84A-C45F-4971-9D1C-63777DB98ECD}">
  <dimension ref="A1:W39"/>
  <sheetViews>
    <sheetView showGridLines="0" zoomScaleNormal="100" workbookViewId="0">
      <selection activeCell="B34" sqref="B34"/>
    </sheetView>
  </sheetViews>
  <sheetFormatPr defaultColWidth="8.6640625" defaultRowHeight="14.4" x14ac:dyDescent="0.3"/>
  <cols>
    <col min="1" max="1" width="7.6640625" customWidth="1"/>
    <col min="2" max="2" width="29.88671875" customWidth="1"/>
    <col min="4" max="4" width="33.109375" customWidth="1"/>
  </cols>
  <sheetData>
    <row r="1" spans="1:23" x14ac:dyDescent="0.3">
      <c r="A1" s="69" t="s">
        <v>63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</row>
    <row r="2" spans="1:23" x14ac:dyDescent="0.3">
      <c r="B2" s="53" t="s">
        <v>64</v>
      </c>
      <c r="C2" s="56"/>
      <c r="D2" s="57"/>
    </row>
    <row r="3" spans="1:23" x14ac:dyDescent="0.3">
      <c r="B3" s="54" t="s">
        <v>65</v>
      </c>
      <c r="D3" s="58"/>
    </row>
    <row r="4" spans="1:23" x14ac:dyDescent="0.3">
      <c r="B4" s="54" t="s">
        <v>66</v>
      </c>
      <c r="D4" s="58"/>
    </row>
    <row r="5" spans="1:23" x14ac:dyDescent="0.3">
      <c r="B5" s="55" t="s">
        <v>67</v>
      </c>
      <c r="C5" s="59"/>
      <c r="D5" s="60"/>
    </row>
    <row r="6" spans="1:23" ht="15" thickBot="1" x14ac:dyDescent="0.35"/>
    <row r="7" spans="1:23" ht="15" thickBot="1" x14ac:dyDescent="0.35">
      <c r="B7" s="61" t="s">
        <v>68</v>
      </c>
    </row>
    <row r="8" spans="1:23" ht="15" thickBot="1" x14ac:dyDescent="0.35">
      <c r="B8" s="62" t="s">
        <v>69</v>
      </c>
    </row>
    <row r="9" spans="1:23" ht="15" thickBot="1" x14ac:dyDescent="0.35">
      <c r="B9" s="62" t="s">
        <v>70</v>
      </c>
    </row>
    <row r="14" spans="1:23" x14ac:dyDescent="0.3">
      <c r="A14" s="1" t="s">
        <v>71</v>
      </c>
      <c r="B14" t="s">
        <v>72</v>
      </c>
    </row>
    <row r="15" spans="1:23" x14ac:dyDescent="0.3">
      <c r="A15" s="64" t="s">
        <v>73</v>
      </c>
    </row>
    <row r="18" spans="1:2" x14ac:dyDescent="0.3">
      <c r="A18" s="1" t="s">
        <v>74</v>
      </c>
      <c r="B18" t="s">
        <v>75</v>
      </c>
    </row>
    <row r="19" spans="1:2" x14ac:dyDescent="0.3">
      <c r="B19" t="s">
        <v>76</v>
      </c>
    </row>
    <row r="20" spans="1:2" x14ac:dyDescent="0.3">
      <c r="B20" t="s">
        <v>77</v>
      </c>
    </row>
    <row r="21" spans="1:2" x14ac:dyDescent="0.3">
      <c r="B21" t="s">
        <v>78</v>
      </c>
    </row>
    <row r="22" spans="1:2" x14ac:dyDescent="0.3">
      <c r="A22" s="64" t="s">
        <v>73</v>
      </c>
    </row>
    <row r="25" spans="1:2" x14ac:dyDescent="0.3">
      <c r="A25" s="1" t="s">
        <v>79</v>
      </c>
      <c r="B25" t="s">
        <v>80</v>
      </c>
    </row>
    <row r="26" spans="1:2" x14ac:dyDescent="0.3">
      <c r="A26" s="64" t="s">
        <v>73</v>
      </c>
    </row>
    <row r="27" spans="1:2" x14ac:dyDescent="0.3">
      <c r="A27" s="64"/>
    </row>
    <row r="28" spans="1:2" x14ac:dyDescent="0.3">
      <c r="A28" s="64"/>
    </row>
    <row r="29" spans="1:2" x14ac:dyDescent="0.3">
      <c r="A29" s="1" t="s">
        <v>81</v>
      </c>
      <c r="B29" t="s">
        <v>82</v>
      </c>
    </row>
    <row r="30" spans="1:2" x14ac:dyDescent="0.3">
      <c r="A30" s="64" t="s">
        <v>73</v>
      </c>
    </row>
    <row r="31" spans="1:2" x14ac:dyDescent="0.3">
      <c r="A31" s="64"/>
    </row>
    <row r="33" spans="1:2" x14ac:dyDescent="0.3">
      <c r="A33" s="1" t="s">
        <v>83</v>
      </c>
      <c r="B33" t="s">
        <v>84</v>
      </c>
    </row>
    <row r="34" spans="1:2" x14ac:dyDescent="0.3">
      <c r="B34" s="63" t="s">
        <v>85</v>
      </c>
    </row>
    <row r="35" spans="1:2" x14ac:dyDescent="0.3">
      <c r="A35" s="64" t="s">
        <v>73</v>
      </c>
      <c r="B35" s="63"/>
    </row>
    <row r="36" spans="1:2" x14ac:dyDescent="0.3">
      <c r="A36" s="64"/>
      <c r="B36" s="63"/>
    </row>
    <row r="38" spans="1:2" x14ac:dyDescent="0.3">
      <c r="A38" s="1" t="s">
        <v>86</v>
      </c>
      <c r="B38" t="s">
        <v>87</v>
      </c>
    </row>
    <row r="39" spans="1:2" x14ac:dyDescent="0.3">
      <c r="A39" s="64" t="s">
        <v>73</v>
      </c>
    </row>
  </sheetData>
  <mergeCells count="1">
    <mergeCell ref="A1:W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BE71C-EB96-4B80-B7FA-0C03CDE56540}">
  <dimension ref="A3:H20"/>
  <sheetViews>
    <sheetView showGridLines="0" workbookViewId="0">
      <selection activeCell="E15" sqref="E15"/>
    </sheetView>
  </sheetViews>
  <sheetFormatPr defaultColWidth="8.88671875" defaultRowHeight="13.8" x14ac:dyDescent="0.3"/>
  <cols>
    <col min="1" max="1" width="19.44140625" style="34" customWidth="1"/>
    <col min="2" max="3" width="15.88671875" style="34" customWidth="1"/>
    <col min="4" max="4" width="14.109375" style="34" customWidth="1"/>
    <col min="5" max="16384" width="8.88671875" style="34"/>
  </cols>
  <sheetData>
    <row r="3" spans="1:8" ht="15.6" x14ac:dyDescent="0.3">
      <c r="A3" s="47" t="s">
        <v>88</v>
      </c>
    </row>
    <row r="5" spans="1:8" x14ac:dyDescent="0.3">
      <c r="A5" s="34" t="s">
        <v>89</v>
      </c>
    </row>
    <row r="6" spans="1:8" x14ac:dyDescent="0.3">
      <c r="A6" s="34" t="s">
        <v>90</v>
      </c>
    </row>
    <row r="7" spans="1:8" x14ac:dyDescent="0.3">
      <c r="A7" s="34" t="s">
        <v>91</v>
      </c>
    </row>
    <row r="8" spans="1:8" x14ac:dyDescent="0.3">
      <c r="A8" s="34" t="s">
        <v>92</v>
      </c>
    </row>
    <row r="9" spans="1:8" x14ac:dyDescent="0.3">
      <c r="D9" s="35"/>
    </row>
    <row r="10" spans="1:8" x14ac:dyDescent="0.3">
      <c r="A10" s="36" t="s">
        <v>93</v>
      </c>
      <c r="B10" s="37"/>
      <c r="C10" s="37"/>
      <c r="E10" s="36" t="s">
        <v>94</v>
      </c>
      <c r="F10" s="36"/>
      <c r="G10" s="36"/>
      <c r="H10" s="36"/>
    </row>
    <row r="11" spans="1:8" x14ac:dyDescent="0.3">
      <c r="A11" s="38" t="s">
        <v>95</v>
      </c>
      <c r="B11" s="39" t="s">
        <v>48</v>
      </c>
      <c r="C11" s="39" t="s">
        <v>96</v>
      </c>
      <c r="E11" s="33" t="s">
        <v>97</v>
      </c>
    </row>
    <row r="12" spans="1:8" x14ac:dyDescent="0.3">
      <c r="A12" s="40" t="s">
        <v>98</v>
      </c>
      <c r="B12" s="45"/>
      <c r="C12" s="45"/>
      <c r="E12" s="34" t="s">
        <v>99</v>
      </c>
    </row>
    <row r="13" spans="1:8" x14ac:dyDescent="0.3">
      <c r="A13" s="40" t="s">
        <v>100</v>
      </c>
      <c r="B13" s="45"/>
      <c r="C13" s="45"/>
      <c r="E13" s="33" t="s">
        <v>101</v>
      </c>
    </row>
    <row r="14" spans="1:8" x14ac:dyDescent="0.3">
      <c r="A14" s="41" t="s">
        <v>48</v>
      </c>
      <c r="B14" s="46"/>
      <c r="C14" s="46"/>
      <c r="E14" s="34" t="s">
        <v>102</v>
      </c>
    </row>
    <row r="15" spans="1:8" x14ac:dyDescent="0.3">
      <c r="B15" s="45"/>
      <c r="C15" s="45"/>
    </row>
    <row r="16" spans="1:8" x14ac:dyDescent="0.3">
      <c r="A16" s="38" t="s">
        <v>103</v>
      </c>
      <c r="B16" s="39" t="s">
        <v>48</v>
      </c>
      <c r="C16" s="42" t="s">
        <v>96</v>
      </c>
    </row>
    <row r="17" spans="1:3" x14ac:dyDescent="0.3">
      <c r="A17" s="40" t="s">
        <v>104</v>
      </c>
    </row>
    <row r="18" spans="1:3" x14ac:dyDescent="0.3">
      <c r="A18" s="40" t="s">
        <v>105</v>
      </c>
    </row>
    <row r="19" spans="1:3" x14ac:dyDescent="0.3">
      <c r="A19" s="43" t="s">
        <v>59</v>
      </c>
    </row>
    <row r="20" spans="1:3" ht="14.4" thickBot="1" x14ac:dyDescent="0.35">
      <c r="A20" s="44" t="s">
        <v>48</v>
      </c>
      <c r="B20" s="44"/>
      <c r="C20" s="4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9B887-66D1-4053-8FDE-5ABBE821F1FB}">
  <dimension ref="A1:BL11"/>
  <sheetViews>
    <sheetView showGridLines="0" zoomScaleNormal="100" workbookViewId="0">
      <selection activeCell="A10" sqref="A10"/>
    </sheetView>
  </sheetViews>
  <sheetFormatPr defaultColWidth="0" defaultRowHeight="14.4" x14ac:dyDescent="0.3"/>
  <cols>
    <col min="1" max="1" width="12.109375" bestFit="1" customWidth="1"/>
    <col min="2" max="3" width="8.88671875" customWidth="1"/>
    <col min="4" max="4" width="9.5546875" bestFit="1" customWidth="1"/>
    <col min="5" max="12" width="9.88671875" bestFit="1" customWidth="1"/>
    <col min="13" max="15" width="10.88671875" bestFit="1" customWidth="1"/>
    <col min="16" max="24" width="9.88671875" bestFit="1" customWidth="1"/>
    <col min="25" max="27" width="10.88671875" bestFit="1" customWidth="1"/>
    <col min="28" max="36" width="9.88671875" bestFit="1" customWidth="1"/>
    <col min="37" max="39" width="10.88671875" bestFit="1" customWidth="1"/>
    <col min="40" max="48" width="9.88671875" bestFit="1" customWidth="1"/>
    <col min="49" max="51" width="10.88671875" bestFit="1" customWidth="1"/>
    <col min="52" max="60" width="9.88671875" bestFit="1" customWidth="1"/>
    <col min="61" max="63" width="10.88671875" bestFit="1" customWidth="1"/>
    <col min="64" max="64" width="9.88671875" bestFit="1" customWidth="1"/>
    <col min="65" max="16384" width="8.88671875" hidden="1"/>
  </cols>
  <sheetData>
    <row r="1" spans="1:64" x14ac:dyDescent="0.3">
      <c r="A1" t="s">
        <v>106</v>
      </c>
      <c r="B1" s="51">
        <v>44197</v>
      </c>
    </row>
    <row r="2" spans="1:64" x14ac:dyDescent="0.3">
      <c r="D2" s="48">
        <f>B1</f>
        <v>44197</v>
      </c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</row>
    <row r="3" spans="1:64" x14ac:dyDescent="0.3">
      <c r="D3" s="50">
        <v>0</v>
      </c>
      <c r="E3" s="50">
        <v>1</v>
      </c>
      <c r="F3" s="50">
        <v>2</v>
      </c>
      <c r="G3" s="50">
        <v>3</v>
      </c>
      <c r="H3" s="50">
        <v>4</v>
      </c>
      <c r="I3" s="50">
        <v>5</v>
      </c>
      <c r="J3" s="50">
        <v>6</v>
      </c>
      <c r="K3" s="50">
        <v>7</v>
      </c>
      <c r="L3" s="50">
        <v>8</v>
      </c>
      <c r="M3" s="50">
        <v>9</v>
      </c>
      <c r="N3" s="50">
        <v>10</v>
      </c>
      <c r="O3" s="50">
        <v>11</v>
      </c>
      <c r="P3" s="50">
        <v>12</v>
      </c>
      <c r="Q3" s="50">
        <v>13</v>
      </c>
      <c r="R3" s="50">
        <v>14</v>
      </c>
      <c r="S3" s="50">
        <v>15</v>
      </c>
      <c r="T3" s="50">
        <v>16</v>
      </c>
      <c r="U3" s="50">
        <v>17</v>
      </c>
      <c r="V3" s="50">
        <v>18</v>
      </c>
      <c r="W3" s="50">
        <v>19</v>
      </c>
      <c r="X3" s="50">
        <v>20</v>
      </c>
      <c r="Y3" s="50">
        <v>21</v>
      </c>
      <c r="Z3" s="50">
        <v>22</v>
      </c>
      <c r="AA3" s="50">
        <v>23</v>
      </c>
      <c r="AB3" s="50">
        <v>24</v>
      </c>
      <c r="AC3" s="50">
        <v>25</v>
      </c>
      <c r="AD3" s="50">
        <v>26</v>
      </c>
      <c r="AE3" s="50">
        <v>27</v>
      </c>
      <c r="AF3" s="50">
        <v>28</v>
      </c>
      <c r="AG3" s="50">
        <v>29</v>
      </c>
      <c r="AH3" s="50">
        <v>30</v>
      </c>
      <c r="AI3" s="50">
        <v>31</v>
      </c>
      <c r="AJ3" s="50">
        <v>32</v>
      </c>
      <c r="AK3" s="50">
        <v>33</v>
      </c>
      <c r="AL3" s="50">
        <v>34</v>
      </c>
      <c r="AM3" s="50">
        <v>35</v>
      </c>
      <c r="AN3" s="50">
        <v>36</v>
      </c>
      <c r="AO3" s="50">
        <v>37</v>
      </c>
      <c r="AP3" s="50">
        <v>38</v>
      </c>
      <c r="AQ3" s="50">
        <v>39</v>
      </c>
      <c r="AR3" s="50">
        <v>40</v>
      </c>
      <c r="AS3" s="50">
        <v>41</v>
      </c>
      <c r="AT3" s="50">
        <v>42</v>
      </c>
      <c r="AU3" s="50">
        <v>43</v>
      </c>
      <c r="AV3" s="50">
        <v>44</v>
      </c>
      <c r="AW3" s="50">
        <v>45</v>
      </c>
      <c r="AX3" s="50">
        <v>46</v>
      </c>
      <c r="AY3" s="50">
        <v>47</v>
      </c>
      <c r="AZ3" s="50">
        <v>48</v>
      </c>
      <c r="BA3" s="50">
        <v>49</v>
      </c>
      <c r="BB3" s="50">
        <v>50</v>
      </c>
      <c r="BC3" s="50">
        <v>51</v>
      </c>
      <c r="BD3" s="50">
        <v>52</v>
      </c>
      <c r="BE3" s="50">
        <v>53</v>
      </c>
      <c r="BF3" s="50">
        <v>54</v>
      </c>
      <c r="BG3" s="50">
        <v>55</v>
      </c>
      <c r="BH3" s="50">
        <v>56</v>
      </c>
      <c r="BI3" s="50">
        <v>57</v>
      </c>
      <c r="BJ3" s="50">
        <v>58</v>
      </c>
      <c r="BK3" s="50">
        <v>59</v>
      </c>
      <c r="BL3" s="50">
        <v>60</v>
      </c>
    </row>
    <row r="4" spans="1:64" x14ac:dyDescent="0.3">
      <c r="A4" t="s">
        <v>107</v>
      </c>
    </row>
    <row r="5" spans="1:64" x14ac:dyDescent="0.3">
      <c r="A5" s="1" t="s">
        <v>108</v>
      </c>
    </row>
    <row r="6" spans="1:64" x14ac:dyDescent="0.3">
      <c r="A6" s="1" t="s">
        <v>109</v>
      </c>
    </row>
    <row r="7" spans="1:64" x14ac:dyDescent="0.3">
      <c r="A7" s="1" t="s">
        <v>110</v>
      </c>
    </row>
    <row r="8" spans="1:64" x14ac:dyDescent="0.3">
      <c r="A8" s="1" t="s">
        <v>111</v>
      </c>
    </row>
    <row r="9" spans="1:64" x14ac:dyDescent="0.3">
      <c r="A9" s="1" t="s">
        <v>112</v>
      </c>
    </row>
    <row r="11" spans="1:64" x14ac:dyDescent="0.3">
      <c r="A11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E096E-34ED-4C61-B532-DCA51F876C5E}">
  <dimension ref="A2:H3"/>
  <sheetViews>
    <sheetView showGridLines="0" workbookViewId="0">
      <selection activeCell="A3" sqref="A3"/>
    </sheetView>
  </sheetViews>
  <sheetFormatPr defaultRowHeight="14.4" x14ac:dyDescent="0.3"/>
  <sheetData>
    <row r="2" spans="1:8" x14ac:dyDescent="0.3">
      <c r="A2" t="s">
        <v>113</v>
      </c>
    </row>
    <row r="3" spans="1:8" x14ac:dyDescent="0.3">
      <c r="D3" s="52">
        <v>1</v>
      </c>
      <c r="E3" s="52">
        <v>2</v>
      </c>
      <c r="F3" s="52">
        <v>3</v>
      </c>
      <c r="G3" s="52">
        <v>4</v>
      </c>
      <c r="H3" s="52">
        <v>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2F804-EF8E-4C1B-AE5A-855DECB3E10D}">
  <dimension ref="A1"/>
  <sheetViews>
    <sheetView showGridLines="0" tabSelected="1"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Case Study</vt:lpstr>
      <vt:lpstr>Questions</vt:lpstr>
      <vt:lpstr>Dashboard</vt:lpstr>
      <vt:lpstr>Monthly Cashflow</vt:lpstr>
      <vt:lpstr>Yearly Cashflow</vt:lpstr>
      <vt:lpstr>Amortization of Loan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Abhinav Bansal</dc:creator>
  <cp:keywords/>
  <dc:description/>
  <cp:lastModifiedBy>DEll</cp:lastModifiedBy>
  <cp:revision/>
  <dcterms:created xsi:type="dcterms:W3CDTF">2020-07-26T17:04:07Z</dcterms:created>
  <dcterms:modified xsi:type="dcterms:W3CDTF">2023-07-25T10:50:36Z</dcterms:modified>
  <cp:category/>
  <cp:contentStatus/>
</cp:coreProperties>
</file>