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1011"/>
  <workbookPr dateCompatibility="0" codeName="ThisWorkbook"/>
  <mc:AlternateContent xmlns:mc="http://schemas.openxmlformats.org/markup-compatibility/2006">
    <mc:Choice Requires="x15">
      <x15ac:absPath xmlns:x15ac="http://schemas.microsoft.com/office/spreadsheetml/2010/11/ac" url="/Users/sajjad/Desktop/"/>
    </mc:Choice>
  </mc:AlternateContent>
  <xr:revisionPtr revIDLastSave="0" documentId="8_{D2F3C647-080A-EA4F-9878-9CC3F0D23C97}" xr6:coauthVersionLast="47" xr6:coauthVersionMax="47" xr10:uidLastSave="{00000000-0000-0000-0000-000000000000}"/>
  <bookViews>
    <workbookView xWindow="0" yWindow="460" windowWidth="25600" windowHeight="14640" xr2:uid="{00000000-000D-0000-FFFF-FFFF00000000}"/>
  </bookViews>
  <sheets>
    <sheet name="Facility Location" sheetId="8" r:id="rId1"/>
  </sheets>
  <definedNames>
    <definedName name="solver_adj" localSheetId="0" hidden="1">'Facility Location'!$B$14:$H$18</definedName>
    <definedName name="solver_cvg" localSheetId="0" hidden="1">0.001</definedName>
    <definedName name="solver_drv" localSheetId="0" hidden="1">1</definedName>
    <definedName name="solver_dua" localSheetId="0" hidden="1">1</definedName>
    <definedName name="solver_eng" localSheetId="0" hidden="1">2</definedName>
    <definedName name="solver_est" localSheetId="0" hidden="1">1</definedName>
    <definedName name="solver_ibd" localSheetId="0" hidden="1">2</definedName>
    <definedName name="solver_itr" localSheetId="0" hidden="1">100</definedName>
    <definedName name="solver_lhs1" localSheetId="0" hidden="1">'Facility Location'!$B$14:$G$18</definedName>
    <definedName name="solver_lhs2" localSheetId="0" hidden="1">'Facility Location'!$B$22:$B$26</definedName>
    <definedName name="solver_lhs3" localSheetId="0" hidden="1">'Facility Location'!$B$29:$G$29</definedName>
    <definedName name="solver_lhs4" localSheetId="0" hidden="1">'Facility Location'!$H$14:$H$18</definedName>
    <definedName name="solver_lhs5" localSheetId="0" hidden="1">'Facility Location'!$B$22:$B$26</definedName>
    <definedName name="solver_lhs6" localSheetId="0" hidden="1">'Facility Location'!$B$25</definedName>
    <definedName name="solver_lhs7" localSheetId="0" hidden="1">'Facility Location'!$B$26</definedName>
    <definedName name="solver_lin" localSheetId="0" hidden="1">1</definedName>
    <definedName name="solver_lva" localSheetId="0" hidden="1">2</definedName>
    <definedName name="solver_mip" localSheetId="0" hidden="1">1000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1000</definedName>
    <definedName name="solver_num" localSheetId="0" hidden="1">4</definedName>
    <definedName name="solver_nwt" localSheetId="0" hidden="1">1</definedName>
    <definedName name="solver_ofx" localSheetId="0" hidden="1">2</definedName>
    <definedName name="solver_opt" localSheetId="0" hidden="1">'Facility Location'!$B$32</definedName>
    <definedName name="solver_pre" localSheetId="0" hidden="1">0.000001</definedName>
    <definedName name="solver_pro" localSheetId="0" hidden="1">2</definedName>
    <definedName name="solver_rbv" localSheetId="0" hidden="1">1</definedName>
    <definedName name="solver_rel1" localSheetId="0" hidden="1">3</definedName>
    <definedName name="solver_rel2" localSheetId="0" hidden="1">3</definedName>
    <definedName name="solver_rel3" localSheetId="0" hidden="1">2</definedName>
    <definedName name="solver_rel4" localSheetId="0" hidden="1">5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o" localSheetId="0" hidden="1">2</definedName>
    <definedName name="solver_rep" localSheetId="0" hidden="1">2</definedName>
    <definedName name="solver_rhs1" localSheetId="0" hidden="1">0</definedName>
    <definedName name="solver_rhs2" localSheetId="0" hidden="1">0</definedName>
    <definedName name="solver_rhs3" localSheetId="0" hidden="1">0</definedName>
    <definedName name="solver_rhs4" localSheetId="0" hidden="1">binary</definedName>
    <definedName name="solver_rhs5" localSheetId="0" hidden="1">0</definedName>
    <definedName name="solver_rhs6" localSheetId="0" hidden="1">0</definedName>
    <definedName name="solver_rhs7" localSheetId="0" hidden="1">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0</definedName>
    <definedName name="solver_tim" localSheetId="0" hidden="1">100</definedName>
    <definedName name="solver_tms" localSheetId="0" hidden="1">2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2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B32" i="8" l="1"/>
  <c r="B26" i="8"/>
  <c r="B25" i="8"/>
  <c r="B24" i="8"/>
  <c r="B23" i="8"/>
  <c r="B22" i="8"/>
  <c r="G29" i="8"/>
  <c r="F29" i="8"/>
  <c r="E29" i="8"/>
  <c r="D29" i="8"/>
  <c r="C29" i="8"/>
  <c r="B29" i="8"/>
</calcChain>
</file>

<file path=xl/sharedStrings.xml><?xml version="1.0" encoding="utf-8"?>
<sst xmlns="http://purl.oclc.org/ooxml/spreadsheetml/main" count="72" uniqueCount="59">
  <si>
    <t>Constraints</t>
  </si>
  <si>
    <t>Demand</t>
  </si>
  <si>
    <t>Cost =</t>
  </si>
  <si>
    <t>Atlanta</t>
  </si>
  <si>
    <t>Boston</t>
  </si>
  <si>
    <t>Chicago</t>
  </si>
  <si>
    <t>Denver</t>
  </si>
  <si>
    <t>Omaha</t>
  </si>
  <si>
    <t>Portland</t>
  </si>
  <si>
    <t>Baltimore</t>
  </si>
  <si>
    <t>Salt Lake</t>
  </si>
  <si>
    <t>Memphis</t>
  </si>
  <si>
    <t>Wichita</t>
  </si>
  <si>
    <t>Plants</t>
  </si>
  <si>
    <t>Excess Capacity</t>
  </si>
  <si>
    <t>Cheyenne</t>
  </si>
  <si>
    <t>Supply City</t>
  </si>
  <si>
    <t>Demand City
Production and Transportation Cost per 1000 Units</t>
  </si>
  <si>
    <t>Decision Variables</t>
  </si>
  <si>
    <t>Objective Function</t>
  </si>
  <si>
    <t>(1=open)</t>
  </si>
  <si>
    <t>Unmet Demand</t>
  </si>
  <si>
    <t>Demand City - Production Allocation (1000 Units)</t>
  </si>
  <si>
    <t>Linear Program Formulations</t>
  </si>
  <si>
    <r>
      <t>D</t>
    </r>
    <r>
      <rPr>
        <i/>
        <vertAlign val="subscript"/>
        <sz val="11"/>
        <rFont val="Times New Roman"/>
        <family val="1"/>
      </rPr>
      <t>j</t>
    </r>
    <r>
      <rPr>
        <sz val="11"/>
        <rFont val="Times New Roman"/>
        <family val="1"/>
      </rPr>
      <t xml:space="preserve"> = </t>
    </r>
  </si>
  <si>
    <r>
      <t xml:space="preserve">Annual demand from market </t>
    </r>
    <r>
      <rPr>
        <i/>
        <sz val="11"/>
        <rFont val="Times New Roman"/>
        <family val="1"/>
      </rPr>
      <t>j</t>
    </r>
  </si>
  <si>
    <r>
      <t>K</t>
    </r>
    <r>
      <rPr>
        <i/>
        <vertAlign val="subscript"/>
        <sz val="11"/>
        <rFont val="Times New Roman"/>
        <family val="1"/>
      </rPr>
      <t>i</t>
    </r>
    <r>
      <rPr>
        <sz val="11"/>
        <rFont val="Times New Roman"/>
        <family val="1"/>
      </rPr>
      <t xml:space="preserve"> = </t>
    </r>
  </si>
  <si>
    <r>
      <t xml:space="preserve">Potential capacity of factory </t>
    </r>
    <r>
      <rPr>
        <i/>
        <sz val="11"/>
        <rFont val="Times New Roman"/>
        <family val="1"/>
      </rPr>
      <t>i</t>
    </r>
  </si>
  <si>
    <r>
      <t>f</t>
    </r>
    <r>
      <rPr>
        <i/>
        <vertAlign val="subscript"/>
        <sz val="11"/>
        <rFont val="Times New Roman"/>
        <family val="1"/>
      </rPr>
      <t>i</t>
    </r>
    <r>
      <rPr>
        <sz val="11"/>
        <rFont val="Times New Roman"/>
        <family val="1"/>
      </rPr>
      <t xml:space="preserve"> =</t>
    </r>
  </si>
  <si>
    <r>
      <t xml:space="preserve">Annualized fixed cost of keeping factory </t>
    </r>
    <r>
      <rPr>
        <i/>
        <sz val="11"/>
        <rFont val="Times New Roman"/>
        <family val="1"/>
      </rPr>
      <t>i</t>
    </r>
    <r>
      <rPr>
        <sz val="11"/>
        <rFont val="Times New Roman"/>
        <family val="1"/>
      </rPr>
      <t xml:space="preserve"> open</t>
    </r>
  </si>
  <si>
    <r>
      <t>c</t>
    </r>
    <r>
      <rPr>
        <i/>
        <vertAlign val="subscript"/>
        <sz val="11"/>
        <rFont val="Times New Roman"/>
        <family val="1"/>
      </rPr>
      <t>ij</t>
    </r>
    <r>
      <rPr>
        <i/>
        <sz val="11"/>
        <rFont val="Times New Roman"/>
        <family val="1"/>
      </rPr>
      <t xml:space="preserve"> </t>
    </r>
    <r>
      <rPr>
        <sz val="11"/>
        <rFont val="Times New Roman"/>
        <family val="1"/>
      </rPr>
      <t>=</t>
    </r>
  </si>
  <si>
    <r>
      <t>n</t>
    </r>
    <r>
      <rPr>
        <sz val="11"/>
        <rFont val="Times New Roman"/>
        <family val="1"/>
      </rPr>
      <t xml:space="preserve"> =</t>
    </r>
  </si>
  <si>
    <t>Number of potential factory locations</t>
  </si>
  <si>
    <r>
      <t>m</t>
    </r>
    <r>
      <rPr>
        <sz val="11"/>
        <rFont val="Times New Roman"/>
        <family val="1"/>
      </rPr>
      <t xml:space="preserve"> =</t>
    </r>
  </si>
  <si>
    <t>Number of markets or demand points</t>
  </si>
  <si>
    <t>Model Inputs:</t>
  </si>
  <si>
    <t>Decision Variables:</t>
  </si>
  <si>
    <r>
      <t>y</t>
    </r>
    <r>
      <rPr>
        <i/>
        <vertAlign val="subscript"/>
        <sz val="11"/>
        <rFont val="Times New Roman"/>
        <family val="1"/>
      </rPr>
      <t>i</t>
    </r>
    <r>
      <rPr>
        <sz val="11"/>
        <rFont val="Times New Roman"/>
        <family val="1"/>
      </rPr>
      <t xml:space="preserve"> =</t>
    </r>
  </si>
  <si>
    <r>
      <t xml:space="preserve">1 if factory </t>
    </r>
    <r>
      <rPr>
        <i/>
        <sz val="11"/>
        <rFont val="Times New Roman"/>
        <family val="1"/>
      </rPr>
      <t xml:space="preserve">i </t>
    </r>
    <r>
      <rPr>
        <sz val="11"/>
        <rFont val="Times New Roman"/>
        <family val="1"/>
      </rPr>
      <t>is open, 0 otherwise.</t>
    </r>
  </si>
  <si>
    <r>
      <t>x</t>
    </r>
    <r>
      <rPr>
        <i/>
        <vertAlign val="subscript"/>
        <sz val="11"/>
        <rFont val="Times New Roman"/>
        <family val="1"/>
      </rPr>
      <t>ij</t>
    </r>
    <r>
      <rPr>
        <sz val="11"/>
        <rFont val="Times New Roman"/>
        <family val="1"/>
      </rPr>
      <t xml:space="preserve"> =</t>
    </r>
  </si>
  <si>
    <r>
      <t xml:space="preserve">Quantity shipped from factory </t>
    </r>
    <r>
      <rPr>
        <i/>
        <sz val="11"/>
        <rFont val="Times New Roman"/>
        <family val="1"/>
      </rPr>
      <t>i</t>
    </r>
    <r>
      <rPr>
        <sz val="11"/>
        <rFont val="Times New Roman"/>
        <family val="1"/>
      </rPr>
      <t xml:space="preserve"> to market </t>
    </r>
    <r>
      <rPr>
        <i/>
        <sz val="11"/>
        <rFont val="Times New Roman"/>
        <family val="1"/>
      </rPr>
      <t>j</t>
    </r>
  </si>
  <si>
    <r>
      <t xml:space="preserve">Cost of producing and shipping one unit from factory </t>
    </r>
    <r>
      <rPr>
        <i/>
        <sz val="11"/>
        <rFont val="Times New Roman"/>
        <family val="1"/>
      </rPr>
      <t xml:space="preserve">i </t>
    </r>
    <r>
      <rPr>
        <sz val="11"/>
        <rFont val="Times New Roman"/>
        <family val="1"/>
      </rPr>
      <t xml:space="preserve">to market </t>
    </r>
    <r>
      <rPr>
        <i/>
        <sz val="11"/>
        <rFont val="Times New Roman"/>
        <family val="1"/>
      </rPr>
      <t>j</t>
    </r>
    <r>
      <rPr>
        <sz val="11"/>
        <rFont val="Times New Roman"/>
        <family val="1"/>
      </rPr>
      <t xml:space="preserve"> </t>
    </r>
  </si>
  <si>
    <t>(cost includes production, inventory, and transportation)</t>
  </si>
  <si>
    <t>Inputs - Costs, Capacities, Demands (for TelecomOptic)</t>
  </si>
  <si>
    <t xml:space="preserve">Fixed </t>
  </si>
  <si>
    <t>Cost ($)</t>
  </si>
  <si>
    <t>Capa-</t>
  </si>
  <si>
    <t>city</t>
  </si>
  <si>
    <t>Salt Lake (S)</t>
  </si>
  <si>
    <t>Memphis (M)</t>
  </si>
  <si>
    <t>Wichita (W)</t>
  </si>
  <si>
    <t>Atlanta (A)</t>
  </si>
  <si>
    <t>Boston (B)</t>
  </si>
  <si>
    <t>Chicago (C)</t>
  </si>
  <si>
    <t>Denver (D)</t>
  </si>
  <si>
    <t>Omaha (O)</t>
  </si>
  <si>
    <t>Portland (P)</t>
  </si>
  <si>
    <t>Baltimore (L)</t>
  </si>
  <si>
    <t>Cheyenne (H)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</si>
</sst>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i/>
      <sz val="11"/>
      <name val="Times New Roman"/>
      <family val="1"/>
    </font>
    <font>
      <i/>
      <vertAlign val="subscript"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</fills>
  <borders count="37">
    <border>
      <start/>
      <end/>
      <top/>
      <bottom/>
      <diagonal/>
    </border>
    <border>
      <start/>
      <end/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/>
      <bottom/>
      <diagonal/>
    </border>
    <border>
      <start style="thin">
        <color indexed="64"/>
      </start>
      <end style="medium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6" xfId="0" applyFont="1" applyBorder="1" applyAlignment="1">
      <alignment horizontal="right" wrapText="1"/>
    </xf>
    <xf numFmtId="1" fontId="0" fillId="0" borderId="17" xfId="0" applyNumberFormat="1" applyBorder="1"/>
    <xf numFmtId="1" fontId="0" fillId="0" borderId="18" xfId="0" applyNumberFormat="1" applyBorder="1"/>
    <xf numFmtId="1" fontId="0" fillId="0" borderId="5" xfId="0" applyNumberFormat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0" borderId="0" xfId="0" applyFont="1"/>
    <xf numFmtId="0" fontId="3" fillId="0" borderId="19" xfId="0" applyFont="1" applyBorder="1"/>
    <xf numFmtId="0" fontId="5" fillId="0" borderId="20" xfId="0" applyFont="1" applyBorder="1"/>
    <xf numFmtId="0" fontId="5" fillId="0" borderId="6" xfId="0" applyFont="1" applyBorder="1"/>
    <xf numFmtId="0" fontId="0" fillId="0" borderId="21" xfId="0" applyBorder="1"/>
    <xf numFmtId="0" fontId="0" fillId="2" borderId="17" xfId="0" applyFill="1" applyBorder="1"/>
    <xf numFmtId="1" fontId="1" fillId="3" borderId="22" xfId="1" applyNumberFormat="1" applyFill="1" applyBorder="1"/>
    <xf numFmtId="1" fontId="1" fillId="3" borderId="23" xfId="1" applyNumberFormat="1" applyFill="1" applyBorder="1"/>
    <xf numFmtId="1" fontId="1" fillId="3" borderId="24" xfId="1" applyNumberFormat="1" applyFill="1" applyBorder="1"/>
    <xf numFmtId="1" fontId="1" fillId="3" borderId="0" xfId="1" applyNumberFormat="1" applyFill="1" applyBorder="1"/>
    <xf numFmtId="1" fontId="1" fillId="3" borderId="25" xfId="1" applyNumberFormat="1" applyFill="1" applyBorder="1"/>
    <xf numFmtId="1" fontId="1" fillId="3" borderId="17" xfId="1" applyNumberFormat="1" applyFill="1" applyBorder="1"/>
    <xf numFmtId="1" fontId="1" fillId="3" borderId="18" xfId="1" applyNumberFormat="1" applyFill="1" applyBorder="1"/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165" fontId="1" fillId="2" borderId="0" xfId="1" applyNumberFormat="1" applyFill="1" applyBorder="1"/>
    <xf numFmtId="165" fontId="1" fillId="2" borderId="29" xfId="1" applyNumberFormat="1" applyFill="1" applyBorder="1"/>
    <xf numFmtId="0" fontId="0" fillId="2" borderId="3" xfId="0" applyFill="1" applyBorder="1"/>
    <xf numFmtId="0" fontId="0" fillId="0" borderId="22" xfId="0" applyBorder="1" applyAlignment="1">
      <alignment horizontal="right"/>
    </xf>
    <xf numFmtId="0" fontId="0" fillId="0" borderId="0" xfId="0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0" fillId="2" borderId="18" xfId="0" applyFill="1" applyBorder="1"/>
    <xf numFmtId="0" fontId="0" fillId="2" borderId="5" xfId="0" applyFill="1" applyBorder="1"/>
    <xf numFmtId="165" fontId="1" fillId="2" borderId="30" xfId="1" applyNumberFormat="1" applyFill="1" applyBorder="1"/>
    <xf numFmtId="165" fontId="1" fillId="2" borderId="1" xfId="1" applyNumberFormat="1" applyFill="1" applyBorder="1"/>
    <xf numFmtId="165" fontId="1" fillId="2" borderId="15" xfId="1" applyNumberFormat="1" applyFill="1" applyBorder="1"/>
    <xf numFmtId="0" fontId="0" fillId="2" borderId="31" xfId="0" applyFill="1" applyBorder="1"/>
    <xf numFmtId="165" fontId="1" fillId="2" borderId="2" xfId="1" applyNumberFormat="1" applyFill="1" applyBorder="1"/>
    <xf numFmtId="165" fontId="1" fillId="2" borderId="4" xfId="1" applyNumberFormat="1" applyFill="1" applyBorder="1"/>
    <xf numFmtId="165" fontId="1" fillId="2" borderId="18" xfId="1" applyNumberFormat="1" applyFill="1" applyBorder="1"/>
    <xf numFmtId="165" fontId="1" fillId="2" borderId="32" xfId="1" applyNumberFormat="1" applyFill="1" applyBorder="1"/>
    <xf numFmtId="1" fontId="0" fillId="3" borderId="24" xfId="0" applyNumberFormat="1" applyFill="1" applyBorder="1"/>
    <xf numFmtId="0" fontId="0" fillId="3" borderId="24" xfId="0" applyFill="1" applyBorder="1"/>
    <xf numFmtId="164" fontId="3" fillId="3" borderId="33" xfId="2" applyNumberFormat="1" applyFont="1" applyFill="1" applyBorder="1"/>
    <xf numFmtId="0" fontId="3" fillId="0" borderId="0" xfId="0" applyFont="1"/>
    <xf numFmtId="0" fontId="5" fillId="0" borderId="34" xfId="0" applyFont="1" applyBorder="1"/>
    <xf numFmtId="0" fontId="5" fillId="0" borderId="35" xfId="0" applyFont="1" applyBorder="1"/>
    <xf numFmtId="0" fontId="5" fillId="0" borderId="4" xfId="0" applyFont="1" applyBorder="1"/>
    <xf numFmtId="0" fontId="5" fillId="0" borderId="35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6" xfId="0" applyFont="1" applyBorder="1"/>
    <xf numFmtId="0" fontId="5" fillId="0" borderId="36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38100</xdr:colOff>
      <xdr:row>50</xdr:row>
      <xdr:rowOff>76200</xdr:rowOff>
    </xdr:from>
    <xdr:to>
      <xdr:col>6</xdr:col>
      <xdr:colOff>571500</xdr:colOff>
      <xdr:row>70</xdr:row>
      <xdr:rowOff>63500</xdr:rowOff>
    </xdr:to>
    <xdr:pic>
      <xdr:nvPicPr>
        <xdr:cNvPr id="8209" name="Picture 5" descr="image002">
          <a:extLst>
            <a:ext uri="{FF2B5EF4-FFF2-40B4-BE49-F238E27FC236}">
              <a16:creationId xmlns:a16="http://schemas.microsoft.com/office/drawing/2014/main" id="{EE1B993D-CB82-3A4C-95DD-7D3013BB2A46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661400"/>
          <a:ext cx="5956300" cy="328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I50"/>
  <sheetViews>
    <sheetView showGridLines="0" tabSelected="1" zoomScale="162" zoomScaleNormal="162" workbookViewId="0">
      <selection activeCell="E78" sqref="E78"/>
    </sheetView>
  </sheetViews>
  <sheetFormatPr baseColWidth="10" defaultRowHeight="13" x14ac:dyDescent="0.15"/>
  <cols>
    <col min="1" max="1" width="14.6640625" customWidth="1"/>
    <col min="2" max="2" width="12.5" customWidth="1"/>
    <col min="3" max="3" width="10.5" customWidth="1"/>
    <col min="4" max="4" width="12.5" customWidth="1"/>
    <col min="5" max="5" width="10.6640625" customWidth="1"/>
    <col min="6" max="6" width="10.33203125" customWidth="1"/>
    <col min="7" max="7" width="13" bestFit="1" customWidth="1"/>
    <col min="8" max="8" width="8.6640625" bestFit="1" customWidth="1"/>
    <col min="9" max="9" width="6.5" bestFit="1" customWidth="1"/>
    <col min="10" max="256" width="8.83203125" customWidth="1"/>
  </cols>
  <sheetData>
    <row r="1" spans="1:9" ht="14" thickBot="1" x14ac:dyDescent="0.2">
      <c r="A1" s="60" t="s">
        <v>43</v>
      </c>
    </row>
    <row r="2" spans="1:9" ht="27" customHeight="1" x14ac:dyDescent="0.15">
      <c r="A2" s="12"/>
      <c r="B2" s="64" t="s">
        <v>17</v>
      </c>
      <c r="C2" s="65"/>
      <c r="D2" s="65"/>
      <c r="E2" s="65"/>
      <c r="F2" s="65"/>
      <c r="G2" s="66"/>
      <c r="H2" s="16" t="s">
        <v>44</v>
      </c>
      <c r="I2" s="17" t="s">
        <v>46</v>
      </c>
    </row>
    <row r="3" spans="1:9" ht="14" thickBot="1" x14ac:dyDescent="0.2">
      <c r="A3" s="26" t="s">
        <v>16</v>
      </c>
      <c r="B3" s="43" t="s">
        <v>51</v>
      </c>
      <c r="C3" s="44" t="s">
        <v>52</v>
      </c>
      <c r="D3" s="44" t="s">
        <v>53</v>
      </c>
      <c r="E3" s="44" t="s">
        <v>54</v>
      </c>
      <c r="F3" s="44" t="s">
        <v>55</v>
      </c>
      <c r="G3" s="44" t="s">
        <v>56</v>
      </c>
      <c r="H3" s="45" t="s">
        <v>45</v>
      </c>
      <c r="I3" s="46" t="s">
        <v>47</v>
      </c>
    </row>
    <row r="4" spans="1:9" x14ac:dyDescent="0.15">
      <c r="A4" s="9" t="s">
        <v>57</v>
      </c>
      <c r="B4" s="49">
        <v>1675</v>
      </c>
      <c r="C4" s="50">
        <v>400</v>
      </c>
      <c r="D4" s="50">
        <v>685</v>
      </c>
      <c r="E4" s="50">
        <v>1630</v>
      </c>
      <c r="F4" s="50">
        <v>1160</v>
      </c>
      <c r="G4" s="50">
        <v>2800</v>
      </c>
      <c r="H4" s="51">
        <v>7650</v>
      </c>
      <c r="I4" s="52">
        <v>18</v>
      </c>
    </row>
    <row r="5" spans="1:9" x14ac:dyDescent="0.15">
      <c r="A5" s="3" t="s">
        <v>58</v>
      </c>
      <c r="B5" s="53">
        <v>1460</v>
      </c>
      <c r="C5" s="40">
        <v>1940</v>
      </c>
      <c r="D5" s="40">
        <v>970</v>
      </c>
      <c r="E5" s="40">
        <v>100</v>
      </c>
      <c r="F5" s="40">
        <v>495</v>
      </c>
      <c r="G5" s="40">
        <v>1200</v>
      </c>
      <c r="H5" s="41">
        <v>3500</v>
      </c>
      <c r="I5" s="42">
        <v>24</v>
      </c>
    </row>
    <row r="6" spans="1:9" x14ac:dyDescent="0.15">
      <c r="A6" s="3" t="s">
        <v>48</v>
      </c>
      <c r="B6" s="53">
        <v>1925</v>
      </c>
      <c r="C6" s="40">
        <v>2400</v>
      </c>
      <c r="D6" s="40">
        <v>1425</v>
      </c>
      <c r="E6" s="40">
        <v>500</v>
      </c>
      <c r="F6" s="40">
        <v>950</v>
      </c>
      <c r="G6" s="40">
        <v>800</v>
      </c>
      <c r="H6" s="41">
        <v>5000</v>
      </c>
      <c r="I6" s="42">
        <v>27</v>
      </c>
    </row>
    <row r="7" spans="1:9" x14ac:dyDescent="0.15">
      <c r="A7" s="3" t="s">
        <v>49</v>
      </c>
      <c r="B7" s="53">
        <v>380</v>
      </c>
      <c r="C7" s="40">
        <v>1355</v>
      </c>
      <c r="D7" s="40">
        <v>543</v>
      </c>
      <c r="E7" s="40">
        <v>1045</v>
      </c>
      <c r="F7" s="40">
        <v>665</v>
      </c>
      <c r="G7" s="40">
        <v>2321</v>
      </c>
      <c r="H7" s="41">
        <v>4100</v>
      </c>
      <c r="I7" s="42">
        <v>22</v>
      </c>
    </row>
    <row r="8" spans="1:9" ht="14" thickBot="1" x14ac:dyDescent="0.2">
      <c r="A8" s="3" t="s">
        <v>50</v>
      </c>
      <c r="B8" s="54">
        <v>922</v>
      </c>
      <c r="C8" s="55">
        <v>1646</v>
      </c>
      <c r="D8" s="55">
        <v>700</v>
      </c>
      <c r="E8" s="55">
        <v>508</v>
      </c>
      <c r="F8" s="55">
        <v>311</v>
      </c>
      <c r="G8" s="55">
        <v>1797</v>
      </c>
      <c r="H8" s="56">
        <v>2200</v>
      </c>
      <c r="I8" s="48">
        <v>31</v>
      </c>
    </row>
    <row r="9" spans="1:9" ht="14" thickBot="1" x14ac:dyDescent="0.2">
      <c r="A9" s="25" t="s">
        <v>1</v>
      </c>
      <c r="B9" s="29">
        <v>10</v>
      </c>
      <c r="C9" s="47">
        <v>8</v>
      </c>
      <c r="D9" s="47">
        <v>14</v>
      </c>
      <c r="E9" s="47">
        <v>6</v>
      </c>
      <c r="F9" s="47">
        <v>7</v>
      </c>
      <c r="G9" s="48">
        <v>11</v>
      </c>
      <c r="H9" s="28"/>
      <c r="I9" s="6"/>
    </row>
    <row r="10" spans="1:9" ht="5.25" customHeight="1" x14ac:dyDescent="0.15">
      <c r="A10" s="2"/>
    </row>
    <row r="11" spans="1:9" ht="14" thickBot="1" x14ac:dyDescent="0.2">
      <c r="A11" s="60" t="s">
        <v>18</v>
      </c>
    </row>
    <row r="12" spans="1:9" ht="12.75" customHeight="1" x14ac:dyDescent="0.15">
      <c r="A12" s="12"/>
      <c r="B12" s="64" t="s">
        <v>22</v>
      </c>
      <c r="C12" s="67"/>
      <c r="D12" s="67"/>
      <c r="E12" s="67"/>
      <c r="F12" s="67"/>
      <c r="G12" s="68"/>
      <c r="H12" s="18" t="s">
        <v>13</v>
      </c>
    </row>
    <row r="13" spans="1:9" x14ac:dyDescent="0.15">
      <c r="A13" s="26" t="s">
        <v>16</v>
      </c>
      <c r="B13" s="11" t="s">
        <v>3</v>
      </c>
      <c r="C13" s="10" t="s">
        <v>4</v>
      </c>
      <c r="D13" s="10" t="s">
        <v>5</v>
      </c>
      <c r="E13" s="10" t="s">
        <v>6</v>
      </c>
      <c r="F13" s="10" t="s">
        <v>7</v>
      </c>
      <c r="G13" s="10" t="s">
        <v>8</v>
      </c>
      <c r="H13" s="13" t="s">
        <v>20</v>
      </c>
    </row>
    <row r="14" spans="1:9" x14ac:dyDescent="0.15">
      <c r="A14" s="9" t="s">
        <v>9</v>
      </c>
      <c r="B14" s="30">
        <v>0</v>
      </c>
      <c r="C14" s="31">
        <v>8</v>
      </c>
      <c r="D14" s="31">
        <v>2.0000000000000053</v>
      </c>
      <c r="E14" s="31">
        <v>0</v>
      </c>
      <c r="F14" s="31">
        <v>0</v>
      </c>
      <c r="G14" s="31">
        <v>0</v>
      </c>
      <c r="H14" s="37">
        <v>1</v>
      </c>
    </row>
    <row r="15" spans="1:9" x14ac:dyDescent="0.15">
      <c r="A15" s="3" t="s">
        <v>15</v>
      </c>
      <c r="B15" s="32">
        <v>0</v>
      </c>
      <c r="C15" s="33">
        <v>0</v>
      </c>
      <c r="D15" s="33">
        <v>0</v>
      </c>
      <c r="E15" s="33">
        <v>6</v>
      </c>
      <c r="F15" s="33">
        <v>6.9999999999999991</v>
      </c>
      <c r="G15" s="34">
        <v>10.999999999999998</v>
      </c>
      <c r="H15" s="38">
        <v>1</v>
      </c>
    </row>
    <row r="16" spans="1:9" x14ac:dyDescent="0.15">
      <c r="A16" s="3" t="s">
        <v>10</v>
      </c>
      <c r="B16" s="32">
        <v>0</v>
      </c>
      <c r="C16" s="33">
        <v>0</v>
      </c>
      <c r="D16" s="33">
        <v>0</v>
      </c>
      <c r="E16" s="33">
        <v>0</v>
      </c>
      <c r="F16" s="33">
        <v>0</v>
      </c>
      <c r="G16" s="34">
        <v>1.7763568394002505E-15</v>
      </c>
      <c r="H16" s="38">
        <v>0</v>
      </c>
    </row>
    <row r="17" spans="1:8" x14ac:dyDescent="0.15">
      <c r="A17" s="3" t="s">
        <v>11</v>
      </c>
      <c r="B17" s="32">
        <v>10.000000000000004</v>
      </c>
      <c r="C17" s="33">
        <v>0</v>
      </c>
      <c r="D17" s="33">
        <v>11.999999999999995</v>
      </c>
      <c r="E17" s="33">
        <v>0</v>
      </c>
      <c r="F17" s="33">
        <v>0</v>
      </c>
      <c r="G17" s="33">
        <v>0</v>
      </c>
      <c r="H17" s="38">
        <v>1</v>
      </c>
    </row>
    <row r="18" spans="1:8" ht="14" thickBot="1" x14ac:dyDescent="0.2">
      <c r="A18" s="5" t="s">
        <v>12</v>
      </c>
      <c r="B18" s="35">
        <v>0</v>
      </c>
      <c r="C18" s="36">
        <v>0</v>
      </c>
      <c r="D18" s="36">
        <v>0</v>
      </c>
      <c r="E18" s="36">
        <v>0</v>
      </c>
      <c r="F18" s="36">
        <v>8.8817841970012523E-16</v>
      </c>
      <c r="G18" s="36">
        <v>0</v>
      </c>
      <c r="H18" s="39">
        <v>0</v>
      </c>
    </row>
    <row r="19" spans="1:8" ht="6" customHeight="1" x14ac:dyDescent="0.15"/>
    <row r="20" spans="1:8" ht="14" thickBot="1" x14ac:dyDescent="0.2">
      <c r="A20" s="60" t="s">
        <v>0</v>
      </c>
    </row>
    <row r="21" spans="1:8" x14ac:dyDescent="0.15">
      <c r="A21" s="61" t="s">
        <v>16</v>
      </c>
      <c r="B21" s="62" t="s">
        <v>14</v>
      </c>
      <c r="C21" s="27"/>
      <c r="D21" s="7"/>
      <c r="E21" s="7"/>
      <c r="F21" s="7"/>
      <c r="G21" s="8"/>
    </row>
    <row r="22" spans="1:8" x14ac:dyDescent="0.15">
      <c r="A22" s="3" t="s">
        <v>9</v>
      </c>
      <c r="B22" s="57">
        <f>I4*H14-SUM(B14:G14)</f>
        <v>7.9999999999999947</v>
      </c>
      <c r="G22" s="4"/>
    </row>
    <row r="23" spans="1:8" x14ac:dyDescent="0.15">
      <c r="A23" s="3" t="s">
        <v>15</v>
      </c>
      <c r="B23" s="57">
        <f>I5*H15-SUM(B15:G15)</f>
        <v>0</v>
      </c>
      <c r="G23" s="4"/>
    </row>
    <row r="24" spans="1:8" x14ac:dyDescent="0.15">
      <c r="A24" s="3" t="s">
        <v>10</v>
      </c>
      <c r="B24" s="57">
        <f>I6*H16-SUM(B16:G16)</f>
        <v>-1.7763568394002505E-15</v>
      </c>
      <c r="G24" s="4"/>
    </row>
    <row r="25" spans="1:8" x14ac:dyDescent="0.15">
      <c r="A25" s="3" t="s">
        <v>11</v>
      </c>
      <c r="B25" s="57">
        <f>I7*H17-SUM(B17:G17)</f>
        <v>0</v>
      </c>
      <c r="G25" s="4"/>
    </row>
    <row r="26" spans="1:8" x14ac:dyDescent="0.15">
      <c r="A26" s="3" t="s">
        <v>12</v>
      </c>
      <c r="B26" s="57">
        <f>I8*H18-SUM(B18:G18)</f>
        <v>-8.8817841970012523E-16</v>
      </c>
      <c r="G26" s="4"/>
    </row>
    <row r="27" spans="1:8" ht="5.25" customHeight="1" x14ac:dyDescent="0.15">
      <c r="A27" s="3"/>
      <c r="B27" s="58"/>
      <c r="G27" s="4"/>
    </row>
    <row r="28" spans="1:8" x14ac:dyDescent="0.15">
      <c r="A28" s="3"/>
      <c r="B28" s="11" t="s">
        <v>3</v>
      </c>
      <c r="C28" s="14" t="s">
        <v>4</v>
      </c>
      <c r="D28" s="14" t="s">
        <v>5</v>
      </c>
      <c r="E28" s="14" t="s">
        <v>6</v>
      </c>
      <c r="F28" s="14" t="s">
        <v>7</v>
      </c>
      <c r="G28" s="15" t="s">
        <v>8</v>
      </c>
    </row>
    <row r="29" spans="1:8" ht="14" thickBot="1" x14ac:dyDescent="0.2">
      <c r="A29" s="63" t="s">
        <v>21</v>
      </c>
      <c r="B29" s="19">
        <f t="shared" ref="B29:G29" si="0">B9-SUM(B14:B18)</f>
        <v>0</v>
      </c>
      <c r="C29" s="20">
        <f t="shared" si="0"/>
        <v>0</v>
      </c>
      <c r="D29" s="20">
        <f t="shared" si="0"/>
        <v>0</v>
      </c>
      <c r="E29" s="20">
        <f t="shared" si="0"/>
        <v>0</v>
      </c>
      <c r="F29" s="20">
        <f t="shared" si="0"/>
        <v>0</v>
      </c>
      <c r="G29" s="21">
        <f t="shared" si="0"/>
        <v>0</v>
      </c>
    </row>
    <row r="30" spans="1:8" ht="6" customHeight="1" x14ac:dyDescent="0.15"/>
    <row r="31" spans="1:8" ht="14" thickBot="1" x14ac:dyDescent="0.2">
      <c r="A31" s="60" t="s">
        <v>19</v>
      </c>
    </row>
    <row r="32" spans="1:8" ht="14" thickBot="1" x14ac:dyDescent="0.2">
      <c r="A32" s="25" t="s">
        <v>2</v>
      </c>
      <c r="B32" s="59">
        <f>SUMPRODUCT(B14:G18,B4:G8)+SUMPRODUCT(H14:H18,H4:H8)</f>
        <v>47401</v>
      </c>
    </row>
    <row r="38" spans="1:2" x14ac:dyDescent="0.15">
      <c r="A38" s="1" t="s">
        <v>23</v>
      </c>
      <c r="B38" s="1"/>
    </row>
    <row r="39" spans="1:2" x14ac:dyDescent="0.15">
      <c r="A39" s="24" t="s">
        <v>35</v>
      </c>
    </row>
    <row r="40" spans="1:2" ht="14" x14ac:dyDescent="0.15">
      <c r="A40" s="23" t="s">
        <v>31</v>
      </c>
      <c r="B40" s="22" t="s">
        <v>32</v>
      </c>
    </row>
    <row r="41" spans="1:2" ht="14" x14ac:dyDescent="0.15">
      <c r="A41" s="23" t="s">
        <v>33</v>
      </c>
      <c r="B41" s="22" t="s">
        <v>34</v>
      </c>
    </row>
    <row r="42" spans="1:2" ht="18" x14ac:dyDescent="0.25">
      <c r="A42" s="23" t="s">
        <v>24</v>
      </c>
      <c r="B42" s="22" t="s">
        <v>25</v>
      </c>
    </row>
    <row r="43" spans="1:2" ht="18" x14ac:dyDescent="0.25">
      <c r="A43" s="23" t="s">
        <v>26</v>
      </c>
      <c r="B43" s="22" t="s">
        <v>27</v>
      </c>
    </row>
    <row r="44" spans="1:2" ht="18" x14ac:dyDescent="0.25">
      <c r="A44" s="23" t="s">
        <v>28</v>
      </c>
      <c r="B44" s="22" t="s">
        <v>29</v>
      </c>
    </row>
    <row r="45" spans="1:2" ht="18" x14ac:dyDescent="0.25">
      <c r="A45" s="23" t="s">
        <v>30</v>
      </c>
      <c r="B45" s="22" t="s">
        <v>41</v>
      </c>
    </row>
    <row r="46" spans="1:2" ht="14" x14ac:dyDescent="0.15">
      <c r="A46" s="23"/>
      <c r="B46" s="22" t="s">
        <v>42</v>
      </c>
    </row>
    <row r="48" spans="1:2" x14ac:dyDescent="0.15">
      <c r="A48" s="24" t="s">
        <v>36</v>
      </c>
      <c r="B48" s="24"/>
    </row>
    <row r="49" spans="1:2" ht="18" x14ac:dyDescent="0.25">
      <c r="A49" s="23" t="s">
        <v>37</v>
      </c>
      <c r="B49" s="22" t="s">
        <v>38</v>
      </c>
    </row>
    <row r="50" spans="1:2" ht="18" x14ac:dyDescent="0.25">
      <c r="A50" s="23" t="s">
        <v>39</v>
      </c>
      <c r="B50" s="22" t="s">
        <v>40</v>
      </c>
    </row>
  </sheetData>
  <mergeCells count="2">
    <mergeCell ref="B2:G2"/>
    <mergeCell ref="B12:G12"/>
  </mergeCells>
  <phoneticPr fontId="0" type="noConversion"/>
  <pageMargins left="0.75" right="0.75" top="1" bottom="1" header="0.5" footer="0.5"/>
  <pageSetup scale="96" orientation="portrait" horizontalDpi="4294967292"/>
  <headerFooter alignWithMargins="0">
    <oddHeader>&amp;C&amp;A</oddHeader>
  </headerFooter>
  <rowBreaks count="1" manualBreakCount="1">
    <brk id="37" max="16383" man="1"/>
  </rowBreaks>
  <drawing r:id="rId1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Facility Location</vt:lpstr>
    </vt:vector>
  </TitlesOfParts>
  <Company>ISB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Milind Sohoni</dc:creator>
  <cp:lastModifiedBy>Microsoft Office User</cp:lastModifiedBy>
  <cp:lastPrinted>2001-09-10T20:25:10Z</cp:lastPrinted>
  <dcterms:created xsi:type="dcterms:W3CDTF">1999-02-07T23:04:46Z</dcterms:created>
  <dcterms:modified xsi:type="dcterms:W3CDTF">2023-03-10T22:26:07Z</dcterms:modified>
</cp:coreProperties>
</file>