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qib\Canada\Concordia University\MEng Studies\WINTER2023\6211 Prod Inv Control\Assignment2\"/>
    </mc:Choice>
  </mc:AlternateContent>
  <xr:revisionPtr revIDLastSave="0" documentId="8_{97850E2F-537C-4A91-8EF1-F96E16788344}" xr6:coauthVersionLast="47" xr6:coauthVersionMax="47" xr10:uidLastSave="{00000000-0000-0000-0000-000000000000}"/>
  <bookViews>
    <workbookView xWindow="-110" yWindow="-110" windowWidth="19420" windowHeight="10300" tabRatio="830" xr2:uid="{00000000-000D-0000-FFFF-FFFF00000000}"/>
  </bookViews>
  <sheets>
    <sheet name="A2 Question" sheetId="2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7" l="1"/>
  <c r="E23" i="27"/>
  <c r="E5" i="27"/>
  <c r="B34" i="27"/>
  <c r="E21" i="27"/>
  <c r="E19" i="27"/>
  <c r="E20" i="27"/>
  <c r="J5" i="27"/>
  <c r="H5" i="27"/>
  <c r="L5" i="27"/>
  <c r="G5" i="27"/>
  <c r="F5" i="27"/>
  <c r="K5" i="27"/>
  <c r="I5" i="27"/>
  <c r="F30" i="27"/>
  <c r="F29" i="27"/>
  <c r="F34" i="27"/>
  <c r="G30" i="27"/>
  <c r="F31" i="27"/>
  <c r="G29" i="27"/>
  <c r="G34" i="27"/>
  <c r="G31" i="27"/>
  <c r="H29" i="27"/>
  <c r="H34" i="27"/>
  <c r="H30" i="27"/>
  <c r="H31" i="27"/>
  <c r="I29" i="27"/>
  <c r="I34" i="27"/>
  <c r="I30" i="27"/>
  <c r="I31" i="27"/>
  <c r="J31" i="27"/>
  <c r="J29" i="27"/>
  <c r="K30" i="27"/>
  <c r="L30" i="27"/>
  <c r="J34" i="27"/>
  <c r="J30" i="27"/>
  <c r="K29" i="27"/>
  <c r="L29" i="27"/>
  <c r="K34" i="27"/>
  <c r="L34" i="27"/>
  <c r="K31" i="27"/>
  <c r="L31" i="27"/>
  <c r="L32" i="27"/>
  <c r="L36" i="27"/>
</calcChain>
</file>

<file path=xl/sharedStrings.xml><?xml version="1.0" encoding="utf-8"?>
<sst xmlns="http://schemas.openxmlformats.org/spreadsheetml/2006/main" count="54" uniqueCount="46">
  <si>
    <t xml:space="preserve">Forecast </t>
  </si>
  <si>
    <t>Actual</t>
  </si>
  <si>
    <t>SALES</t>
  </si>
  <si>
    <t>OPERATIONS</t>
  </si>
  <si>
    <t>December</t>
  </si>
  <si>
    <t>January</t>
  </si>
  <si>
    <t>February</t>
  </si>
  <si>
    <t>March</t>
  </si>
  <si>
    <t>April</t>
  </si>
  <si>
    <t>May</t>
  </si>
  <si>
    <t>June</t>
  </si>
  <si>
    <t>HISTORY</t>
  </si>
  <si>
    <t>Plan</t>
  </si>
  <si>
    <t>employees</t>
  </si>
  <si>
    <t>Working days/ month</t>
  </si>
  <si>
    <t>INVENTORY</t>
  </si>
  <si>
    <t>(1000 $)</t>
  </si>
  <si>
    <t>Days supply</t>
  </si>
  <si>
    <t>Employee Productivity</t>
  </si>
  <si>
    <t>units/day</t>
  </si>
  <si>
    <t>Hiring cost</t>
  </si>
  <si>
    <t>Layoff cost</t>
  </si>
  <si>
    <t>Min inventory level</t>
  </si>
  <si>
    <t>Beginning labour force</t>
  </si>
  <si>
    <t>per employee</t>
  </si>
  <si>
    <t>Inv carrying cost</t>
  </si>
  <si>
    <t>days</t>
  </si>
  <si>
    <t>Capacity</t>
  </si>
  <si>
    <t>Hires</t>
  </si>
  <si>
    <t>Layoffs</t>
  </si>
  <si>
    <t>(units)</t>
  </si>
  <si>
    <t>Inventory</t>
  </si>
  <si>
    <t>COSTS:</t>
  </si>
  <si>
    <t>PLAN</t>
  </si>
  <si>
    <t>(missing/excess)</t>
  </si>
  <si>
    <t>Including Labour.</t>
  </si>
  <si>
    <t>Excluding Labour</t>
  </si>
  <si>
    <t>Tot Cost</t>
  </si>
  <si>
    <t>per month</t>
  </si>
  <si>
    <t>Daily Wage</t>
  </si>
  <si>
    <t>Unit price=</t>
  </si>
  <si>
    <t>Labour Cost</t>
  </si>
  <si>
    <t>`</t>
  </si>
  <si>
    <t>Employees  used</t>
  </si>
  <si>
    <t>?</t>
  </si>
  <si>
    <t>Backlogging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</si>
</sst>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"/>
    <numFmt numFmtId="167" formatCode="_(&quot;$&quot;* #,##0_);_(&quot;$&quot;* \(#,##0\);_(&quot;$&quot;* &quot;-&quot;??_);_(@_)"/>
    <numFmt numFmtId="168" formatCode="_-&quot;$&quot;* #,##0.0_-;\-&quot;$&quot;* #,##0.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rgb="FF3F3F76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59">
    <xf numFmtId="0" fontId="0" fillId="0" borderId="0" xfId="0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 applyAlignment="1">
      <alignment horizontal="right"/>
    </xf>
    <xf numFmtId="165" fontId="0" fillId="0" borderId="7" xfId="0" applyNumberFormat="1" applyBorder="1"/>
    <xf numFmtId="165" fontId="0" fillId="0" borderId="10" xfId="0" applyNumberFormat="1" applyBorder="1"/>
    <xf numFmtId="0" fontId="0" fillId="0" borderId="7" xfId="0" applyBorder="1"/>
    <xf numFmtId="0" fontId="0" fillId="0" borderId="10" xfId="0" applyBorder="1"/>
    <xf numFmtId="166" fontId="0" fillId="0" borderId="10" xfId="0" applyNumberFormat="1" applyBorder="1"/>
    <xf numFmtId="166" fontId="0" fillId="0" borderId="11" xfId="0" applyNumberFormat="1" applyBorder="1"/>
    <xf numFmtId="0" fontId="4" fillId="0" borderId="7" xfId="0" applyFont="1" applyBorder="1"/>
    <xf numFmtId="0" fontId="0" fillId="0" borderId="8" xfId="0" applyBorder="1"/>
    <xf numFmtId="0" fontId="4" fillId="0" borderId="3" xfId="0" applyFont="1" applyBorder="1"/>
    <xf numFmtId="1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11" xfId="0" applyBorder="1"/>
    <xf numFmtId="166" fontId="0" fillId="0" borderId="0" xfId="0" quotePrefix="1" applyNumberFormat="1" applyAlignment="1">
      <alignment horizontal="right"/>
    </xf>
    <xf numFmtId="0" fontId="5" fillId="0" borderId="0" xfId="0" applyFont="1"/>
    <xf numFmtId="0" fontId="0" fillId="5" borderId="7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0" borderId="0" xfId="0" applyAlignment="1">
      <alignment horizontal="right"/>
    </xf>
    <xf numFmtId="0" fontId="0" fillId="0" borderId="6" xfId="0" applyBorder="1"/>
    <xf numFmtId="167" fontId="0" fillId="0" borderId="3" xfId="0" applyNumberFormat="1" applyBorder="1" applyAlignment="1">
      <alignment horizontal="center"/>
    </xf>
    <xf numFmtId="165" fontId="0" fillId="0" borderId="0" xfId="1" applyNumberFormat="1" applyFont="1" applyBorder="1"/>
    <xf numFmtId="0" fontId="7" fillId="0" borderId="0" xfId="0" applyFont="1"/>
    <xf numFmtId="0" fontId="7" fillId="0" borderId="3" xfId="0" applyFont="1" applyBorder="1"/>
    <xf numFmtId="1" fontId="7" fillId="0" borderId="11" xfId="0" applyNumberFormat="1" applyFont="1" applyBorder="1"/>
    <xf numFmtId="165" fontId="0" fillId="0" borderId="0" xfId="1" applyNumberFormat="1" applyFont="1"/>
    <xf numFmtId="1" fontId="8" fillId="6" borderId="10" xfId="2" applyNumberFormat="1" applyFont="1" applyFill="1" applyBorder="1"/>
    <xf numFmtId="166" fontId="0" fillId="6" borderId="15" xfId="4" applyNumberFormat="1" applyFont="1" applyFill="1" applyBorder="1"/>
    <xf numFmtId="0" fontId="3" fillId="6" borderId="4" xfId="3" applyFill="1" applyBorder="1"/>
    <xf numFmtId="0" fontId="6" fillId="6" borderId="5" xfId="3" applyFont="1" applyFill="1" applyBorder="1"/>
    <xf numFmtId="0" fontId="6" fillId="6" borderId="1" xfId="3" applyFont="1" applyFill="1"/>
    <xf numFmtId="165" fontId="0" fillId="0" borderId="16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165" fontId="0" fillId="0" borderId="17" xfId="0" applyNumberFormat="1" applyBorder="1"/>
    <xf numFmtId="0" fontId="6" fillId="6" borderId="18" xfId="3" applyFont="1" applyFill="1" applyBorder="1"/>
    <xf numFmtId="0" fontId="0" fillId="0" borderId="9" xfId="0" applyBorder="1"/>
    <xf numFmtId="166" fontId="0" fillId="0" borderId="9" xfId="0" applyNumberFormat="1" applyBorder="1"/>
    <xf numFmtId="1" fontId="0" fillId="0" borderId="9" xfId="0" applyNumberFormat="1" applyBorder="1"/>
    <xf numFmtId="0" fontId="7" fillId="0" borderId="9" xfId="0" applyFont="1" applyBorder="1"/>
    <xf numFmtId="165" fontId="0" fillId="0" borderId="9" xfId="0" applyNumberFormat="1" applyBorder="1" applyAlignment="1">
      <alignment horizontal="right"/>
    </xf>
    <xf numFmtId="1" fontId="7" fillId="0" borderId="19" xfId="0" applyNumberFormat="1" applyFont="1" applyBorder="1"/>
    <xf numFmtId="166" fontId="0" fillId="6" borderId="20" xfId="4" applyNumberFormat="1" applyFont="1" applyFill="1" applyBorder="1"/>
    <xf numFmtId="166" fontId="0" fillId="0" borderId="14" xfId="0" applyNumberFormat="1" applyBorder="1"/>
    <xf numFmtId="0" fontId="0" fillId="7" borderId="0" xfId="0" applyFill="1" applyAlignment="1">
      <alignment horizontal="center"/>
    </xf>
    <xf numFmtId="165" fontId="0" fillId="0" borderId="0" xfId="1" applyNumberFormat="1" applyFont="1" applyAlignment="1"/>
    <xf numFmtId="168" fontId="0" fillId="0" borderId="0" xfId="1" applyNumberFormat="1" applyFont="1" applyAlignment="1"/>
  </cellXfs>
  <cellStyles count="5">
    <cellStyle name="Bad" xfId="2" builtinId="27"/>
    <cellStyle name="Currency" xfId="1" builtinId="4"/>
    <cellStyle name="Input" xfId="3" builtinId="20"/>
    <cellStyle name="Normal" xfId="0" builtinId="0"/>
    <cellStyle name="Note" xfId="4" builtinId="10"/>
  </cellStyles>
  <dxfs count="0"/>
  <tableStyles count="0" defaultTableStyle="TableStyleMedium2" defaultPivotStyle="PivotStyleLight16"/>
  <colors>
    <mruColors>
      <color rgb="FFC75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C9A7-DCF2-4A8D-88F7-11F4D04A42F5}">
  <dimension ref="A1:N37"/>
  <sheetViews>
    <sheetView tabSelected="1" zoomScale="85" zoomScaleNormal="85" workbookViewId="0">
      <selection activeCell="C32" sqref="C32"/>
    </sheetView>
  </sheetViews>
  <sheetFormatPr defaultRowHeight="14.5" x14ac:dyDescent="0.35"/>
  <cols>
    <col min="1" max="1" width="15.26953125" customWidth="1"/>
    <col min="2" max="2" width="13" customWidth="1"/>
    <col min="3" max="4" width="11.7265625" customWidth="1"/>
    <col min="5" max="5" width="12.7265625" bestFit="1" customWidth="1"/>
    <col min="6" max="6" width="12.54296875" bestFit="1" customWidth="1"/>
    <col min="7" max="11" width="11.54296875" bestFit="1" customWidth="1"/>
    <col min="12" max="12" width="12.54296875" bestFit="1" customWidth="1"/>
  </cols>
  <sheetData>
    <row r="1" spans="1:14" ht="21" x14ac:dyDescent="0.5">
      <c r="A1" s="20"/>
    </row>
    <row r="2" spans="1:14" x14ac:dyDescent="0.35">
      <c r="A2" s="21"/>
      <c r="B2" s="22"/>
      <c r="C2" s="22"/>
      <c r="D2" s="22"/>
      <c r="E2" s="22" t="s">
        <v>11</v>
      </c>
      <c r="F2" s="21"/>
      <c r="G2" s="22"/>
      <c r="H2" s="22" t="s">
        <v>33</v>
      </c>
      <c r="I2" s="22"/>
      <c r="J2" s="22"/>
      <c r="K2" s="22"/>
    </row>
    <row r="3" spans="1:14" x14ac:dyDescent="0.35">
      <c r="A3" s="23"/>
      <c r="B3" s="24"/>
      <c r="C3" s="24"/>
      <c r="D3" s="24"/>
      <c r="E3" s="24" t="s">
        <v>4</v>
      </c>
      <c r="F3" s="23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t="s">
        <v>5</v>
      </c>
    </row>
    <row r="4" spans="1:14" x14ac:dyDescent="0.35">
      <c r="A4" s="13" t="s">
        <v>2</v>
      </c>
      <c r="B4" s="14"/>
      <c r="E4" s="14"/>
      <c r="F4" s="9"/>
      <c r="G4" s="14"/>
      <c r="H4" s="14"/>
      <c r="I4" s="14"/>
      <c r="J4" s="14"/>
      <c r="K4" s="14"/>
    </row>
    <row r="5" spans="1:14" x14ac:dyDescent="0.35">
      <c r="A5" s="4" t="s">
        <v>0</v>
      </c>
      <c r="B5" t="s">
        <v>16</v>
      </c>
      <c r="E5" s="2">
        <f t="shared" ref="E5:L5" si="0">E6*$B$35/1000</f>
        <v>205.2</v>
      </c>
      <c r="F5" s="7">
        <f t="shared" si="0"/>
        <v>180</v>
      </c>
      <c r="G5" s="45">
        <f t="shared" si="0"/>
        <v>195</v>
      </c>
      <c r="H5" s="45">
        <f t="shared" si="0"/>
        <v>198</v>
      </c>
      <c r="I5" s="45">
        <f t="shared" si="0"/>
        <v>210</v>
      </c>
      <c r="J5" s="45">
        <f t="shared" si="0"/>
        <v>165</v>
      </c>
      <c r="K5" s="46">
        <f t="shared" si="0"/>
        <v>219</v>
      </c>
      <c r="L5" s="2">
        <f t="shared" si="0"/>
        <v>218.01</v>
      </c>
    </row>
    <row r="6" spans="1:14" x14ac:dyDescent="0.35">
      <c r="A6" s="4"/>
      <c r="E6" s="38">
        <v>6840</v>
      </c>
      <c r="F6" s="39">
        <v>6000</v>
      </c>
      <c r="G6" s="40">
        <v>6500</v>
      </c>
      <c r="H6" s="40">
        <v>6600</v>
      </c>
      <c r="I6" s="40">
        <v>7000</v>
      </c>
      <c r="J6" s="40">
        <v>5500</v>
      </c>
      <c r="K6" s="47">
        <v>7300</v>
      </c>
      <c r="L6" s="32">
        <v>7267</v>
      </c>
    </row>
    <row r="7" spans="1:14" x14ac:dyDescent="0.35">
      <c r="A7" s="4" t="s">
        <v>1</v>
      </c>
      <c r="E7">
        <v>6550</v>
      </c>
      <c r="F7" s="4"/>
      <c r="K7" s="48"/>
    </row>
    <row r="8" spans="1:14" x14ac:dyDescent="0.35">
      <c r="A8" s="4"/>
      <c r="F8" s="4"/>
      <c r="K8" s="48"/>
    </row>
    <row r="9" spans="1:14" x14ac:dyDescent="0.35">
      <c r="A9" s="15" t="s">
        <v>3</v>
      </c>
      <c r="F9" s="4"/>
      <c r="K9" s="48"/>
    </row>
    <row r="10" spans="1:14" x14ac:dyDescent="0.35">
      <c r="A10" s="4" t="s">
        <v>12</v>
      </c>
      <c r="E10" s="38">
        <v>6840</v>
      </c>
      <c r="F10" s="4"/>
      <c r="K10" s="48"/>
    </row>
    <row r="11" spans="1:14" x14ac:dyDescent="0.35">
      <c r="A11" t="s">
        <v>43</v>
      </c>
      <c r="E11" s="16">
        <v>60</v>
      </c>
      <c r="F11" s="4"/>
      <c r="K11" s="48"/>
    </row>
    <row r="12" spans="1:14" x14ac:dyDescent="0.35">
      <c r="E12" s="3"/>
      <c r="F12" s="5"/>
      <c r="G12" s="3"/>
      <c r="H12" s="3"/>
      <c r="I12" s="3"/>
      <c r="J12" s="3"/>
      <c r="K12" s="49"/>
    </row>
    <row r="13" spans="1:14" x14ac:dyDescent="0.35">
      <c r="A13" s="4" t="s">
        <v>27</v>
      </c>
      <c r="B13" t="s">
        <v>30</v>
      </c>
      <c r="E13" s="16"/>
      <c r="F13" s="4"/>
      <c r="K13" s="48"/>
    </row>
    <row r="14" spans="1:14" x14ac:dyDescent="0.35">
      <c r="A14" s="4"/>
      <c r="B14" t="s">
        <v>34</v>
      </c>
      <c r="E14" s="16"/>
      <c r="F14" s="29"/>
      <c r="G14" s="16"/>
      <c r="H14" s="16"/>
      <c r="I14" s="16"/>
      <c r="J14" s="16"/>
      <c r="K14" s="50"/>
    </row>
    <row r="15" spans="1:14" x14ac:dyDescent="0.35">
      <c r="A15" s="4" t="s">
        <v>14</v>
      </c>
      <c r="E15">
        <v>19</v>
      </c>
      <c r="F15" s="33">
        <v>20</v>
      </c>
      <c r="G15" s="32">
        <v>21</v>
      </c>
      <c r="H15" s="32">
        <v>23</v>
      </c>
      <c r="I15" s="32">
        <v>20</v>
      </c>
      <c r="J15" s="32">
        <v>22</v>
      </c>
      <c r="K15" s="51">
        <v>22</v>
      </c>
      <c r="L15" s="32">
        <v>20</v>
      </c>
      <c r="N15" s="28"/>
    </row>
    <row r="16" spans="1:14" x14ac:dyDescent="0.35">
      <c r="A16" s="4" t="s">
        <v>1</v>
      </c>
      <c r="E16">
        <v>6700</v>
      </c>
      <c r="F16" s="4"/>
      <c r="K16" s="48"/>
    </row>
    <row r="17" spans="1:13" x14ac:dyDescent="0.35">
      <c r="A17" s="4"/>
      <c r="E17" s="16"/>
      <c r="F17" s="4"/>
      <c r="K17" s="48"/>
    </row>
    <row r="18" spans="1:13" x14ac:dyDescent="0.35">
      <c r="A18" s="15" t="s">
        <v>15</v>
      </c>
      <c r="F18" s="4"/>
      <c r="K18" s="48"/>
      <c r="L18" t="s">
        <v>42</v>
      </c>
    </row>
    <row r="19" spans="1:13" x14ac:dyDescent="0.35">
      <c r="A19" s="4" t="s">
        <v>12</v>
      </c>
      <c r="E19">
        <f>E10-E6</f>
        <v>0</v>
      </c>
      <c r="F19" s="4"/>
      <c r="K19" s="48"/>
    </row>
    <row r="20" spans="1:13" x14ac:dyDescent="0.35">
      <c r="A20" s="4"/>
      <c r="B20" t="s">
        <v>16</v>
      </c>
      <c r="E20" s="17">
        <f>E19*B34</f>
        <v>0</v>
      </c>
      <c r="F20" s="6"/>
      <c r="G20" s="17"/>
      <c r="H20" s="17"/>
      <c r="I20" s="17"/>
      <c r="J20" s="17"/>
      <c r="K20" s="52"/>
    </row>
    <row r="21" spans="1:13" x14ac:dyDescent="0.35">
      <c r="A21" s="4" t="s">
        <v>1</v>
      </c>
      <c r="E21">
        <f>E16-E7</f>
        <v>150</v>
      </c>
      <c r="F21" s="4"/>
      <c r="K21" s="48"/>
    </row>
    <row r="22" spans="1:13" x14ac:dyDescent="0.35">
      <c r="A22" s="4"/>
      <c r="F22" s="4"/>
      <c r="K22" s="48"/>
    </row>
    <row r="23" spans="1:13" x14ac:dyDescent="0.35">
      <c r="A23" s="10" t="s">
        <v>17</v>
      </c>
      <c r="B23" s="18"/>
      <c r="C23" s="18"/>
      <c r="D23" s="18"/>
      <c r="E23" s="12">
        <f>E21/(F6/F15)</f>
        <v>0.5</v>
      </c>
      <c r="F23" s="36"/>
      <c r="G23" s="34"/>
      <c r="H23" s="34"/>
      <c r="I23" s="34"/>
      <c r="J23" s="34"/>
      <c r="K23" s="53"/>
    </row>
    <row r="24" spans="1:13" x14ac:dyDescent="0.35">
      <c r="E24" s="19"/>
      <c r="F24" s="10"/>
      <c r="G24" s="3"/>
      <c r="H24" s="3"/>
      <c r="I24" s="3"/>
      <c r="J24" s="3"/>
      <c r="K24" s="3"/>
    </row>
    <row r="25" spans="1:13" x14ac:dyDescent="0.35">
      <c r="E25" s="21" t="s">
        <v>28</v>
      </c>
      <c r="F25" s="37"/>
      <c r="G25" s="37"/>
      <c r="H25" s="37"/>
      <c r="I25" s="37"/>
      <c r="J25" s="37"/>
      <c r="K25" s="54"/>
    </row>
    <row r="26" spans="1:13" x14ac:dyDescent="0.35">
      <c r="E26" s="23" t="s">
        <v>29</v>
      </c>
      <c r="F26" s="11"/>
      <c r="G26" s="11"/>
      <c r="H26" s="11"/>
      <c r="I26" s="11"/>
      <c r="J26" s="11"/>
      <c r="K26" s="55"/>
    </row>
    <row r="27" spans="1:13" x14ac:dyDescent="0.35">
      <c r="A27" t="s">
        <v>18</v>
      </c>
      <c r="C27" s="56" t="s">
        <v>44</v>
      </c>
      <c r="D27" t="s">
        <v>19</v>
      </c>
      <c r="F27" s="4"/>
    </row>
    <row r="28" spans="1:13" x14ac:dyDescent="0.35">
      <c r="A28" t="s">
        <v>20</v>
      </c>
      <c r="C28" s="57">
        <v>500</v>
      </c>
      <c r="D28" t="s">
        <v>24</v>
      </c>
      <c r="E28" s="1" t="s">
        <v>32</v>
      </c>
      <c r="F28" s="4"/>
      <c r="L28" t="s">
        <v>37</v>
      </c>
    </row>
    <row r="29" spans="1:13" x14ac:dyDescent="0.35">
      <c r="A29" t="s">
        <v>21</v>
      </c>
      <c r="C29" s="57">
        <v>1000</v>
      </c>
      <c r="E29" s="25" t="s">
        <v>28</v>
      </c>
      <c r="F29" s="7">
        <f>F25*$C$28</f>
        <v>0</v>
      </c>
      <c r="G29" s="7">
        <f t="shared" ref="G29:K29" si="1">G25*$C$28</f>
        <v>0</v>
      </c>
      <c r="H29" s="7">
        <f t="shared" si="1"/>
        <v>0</v>
      </c>
      <c r="I29" s="7">
        <f t="shared" si="1"/>
        <v>0</v>
      </c>
      <c r="J29" s="7">
        <f t="shared" si="1"/>
        <v>0</v>
      </c>
      <c r="K29" s="7">
        <f t="shared" si="1"/>
        <v>0</v>
      </c>
      <c r="L29" s="42">
        <f>SUM(F29:K29)</f>
        <v>0</v>
      </c>
    </row>
    <row r="30" spans="1:13" x14ac:dyDescent="0.35">
      <c r="A30" t="s">
        <v>25</v>
      </c>
      <c r="C30" s="57">
        <v>5</v>
      </c>
      <c r="D30" t="s">
        <v>38</v>
      </c>
      <c r="E30" s="26" t="s">
        <v>29</v>
      </c>
      <c r="F30" s="30">
        <f>F26*$C$29</f>
        <v>0</v>
      </c>
      <c r="G30" s="30">
        <f t="shared" ref="G30:K30" si="2">G26*$C$29</f>
        <v>0</v>
      </c>
      <c r="H30" s="30">
        <f t="shared" si="2"/>
        <v>0</v>
      </c>
      <c r="I30" s="30">
        <f t="shared" si="2"/>
        <v>0</v>
      </c>
      <c r="J30" s="30">
        <f t="shared" si="2"/>
        <v>0</v>
      </c>
      <c r="K30" s="30">
        <f t="shared" si="2"/>
        <v>0</v>
      </c>
      <c r="L30" s="43">
        <f>SUM(F30:K30)</f>
        <v>0</v>
      </c>
    </row>
    <row r="31" spans="1:13" x14ac:dyDescent="0.35">
      <c r="A31" t="s">
        <v>45</v>
      </c>
      <c r="C31" s="58">
        <v>7.5</v>
      </c>
      <c r="D31" t="s">
        <v>38</v>
      </c>
      <c r="E31" s="27" t="s">
        <v>31</v>
      </c>
      <c r="F31" s="8">
        <f>F19*$C$30</f>
        <v>0</v>
      </c>
      <c r="G31" s="8">
        <f t="shared" ref="G31:K31" si="3">G19*$C$30</f>
        <v>0</v>
      </c>
      <c r="H31" s="8">
        <f t="shared" si="3"/>
        <v>0</v>
      </c>
      <c r="I31" s="8">
        <f t="shared" si="3"/>
        <v>0</v>
      </c>
      <c r="J31" s="8">
        <f t="shared" si="3"/>
        <v>0</v>
      </c>
      <c r="K31" s="8">
        <f t="shared" si="3"/>
        <v>0</v>
      </c>
      <c r="L31" s="44">
        <f>SUM(F31:K31)</f>
        <v>0</v>
      </c>
    </row>
    <row r="32" spans="1:13" x14ac:dyDescent="0.35">
      <c r="A32" t="s">
        <v>22</v>
      </c>
      <c r="C32">
        <v>0</v>
      </c>
      <c r="D32" t="s">
        <v>26</v>
      </c>
      <c r="L32" s="41">
        <f>SUM(L29:L31)</f>
        <v>0</v>
      </c>
      <c r="M32" t="s">
        <v>36</v>
      </c>
    </row>
    <row r="33" spans="1:13" x14ac:dyDescent="0.35">
      <c r="A33" t="s">
        <v>23</v>
      </c>
      <c r="C33" s="16">
        <f>E11</f>
        <v>60</v>
      </c>
      <c r="D33" t="s">
        <v>13</v>
      </c>
    </row>
    <row r="34" spans="1:13" x14ac:dyDescent="0.35">
      <c r="A34" t="s">
        <v>39</v>
      </c>
      <c r="B34" s="35">
        <f>180</f>
        <v>180</v>
      </c>
      <c r="E34" t="s">
        <v>41</v>
      </c>
      <c r="F34" s="31">
        <f t="shared" ref="F34:K34" si="4">$B$34*F15*F11</f>
        <v>0</v>
      </c>
      <c r="G34" s="31">
        <f t="shared" si="4"/>
        <v>0</v>
      </c>
      <c r="H34" s="31">
        <f t="shared" si="4"/>
        <v>0</v>
      </c>
      <c r="I34" s="31">
        <f t="shared" si="4"/>
        <v>0</v>
      </c>
      <c r="J34" s="31">
        <f t="shared" si="4"/>
        <v>0</v>
      </c>
      <c r="K34" s="31">
        <f t="shared" si="4"/>
        <v>0</v>
      </c>
      <c r="L34" s="41">
        <f>SUM(F34:K34)</f>
        <v>0</v>
      </c>
    </row>
    <row r="35" spans="1:13" x14ac:dyDescent="0.35">
      <c r="A35" t="s">
        <v>40</v>
      </c>
      <c r="B35" s="35">
        <v>30</v>
      </c>
      <c r="L35" s="2"/>
    </row>
    <row r="36" spans="1:13" x14ac:dyDescent="0.35">
      <c r="L36" s="41">
        <f>L32+L34+L35</f>
        <v>0</v>
      </c>
      <c r="M36" t="s">
        <v>35</v>
      </c>
    </row>
    <row r="37" spans="1:13" x14ac:dyDescent="0.35">
      <c r="F37" s="2"/>
      <c r="G37" s="2"/>
      <c r="H37" s="2"/>
      <c r="I37" s="2"/>
      <c r="J37" s="2"/>
      <c r="K3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 Question</vt:lpstr>
    </vt:vector>
  </TitlesOfParts>
  <Company>Concordia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AQIB</dc:creator>
  <cp:lastModifiedBy>MOHD AQIB</cp:lastModifiedBy>
  <dcterms:created xsi:type="dcterms:W3CDTF">2013-09-26T20:27:18Z</dcterms:created>
  <dcterms:modified xsi:type="dcterms:W3CDTF">2023-02-08T20:38:46Z</dcterms:modified>
</cp:coreProperties>
</file>