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defaultThemeVersion="124226"/>
  <xr:revisionPtr revIDLastSave="0" documentId="14_{D6A90F22-54DD-4730-8CB7-547DDF24443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Load " sheetId="1" r:id="rId1"/>
    <sheet name="Gen" sheetId="5" r:id="rId2"/>
    <sheet name="Line Data" sheetId="7" r:id="rId3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7" l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X15" i="5" l="1"/>
  <c r="X14" i="5"/>
  <c r="X13" i="5"/>
  <c r="X12" i="5"/>
  <c r="X8" i="5"/>
  <c r="X11" i="5"/>
  <c r="X9" i="5"/>
  <c r="S8" i="5"/>
  <c r="T8" i="5"/>
  <c r="S10" i="5" l="1"/>
  <c r="T10" i="5"/>
  <c r="U10" i="5"/>
  <c r="V10" i="5"/>
  <c r="P8" i="5" l="1"/>
  <c r="S11" i="5" l="1"/>
  <c r="T11" i="5"/>
  <c r="U11" i="5"/>
  <c r="V11" i="5"/>
  <c r="S12" i="5"/>
  <c r="T12" i="5"/>
  <c r="U12" i="5"/>
  <c r="V12" i="5"/>
  <c r="S13" i="5"/>
  <c r="T13" i="5"/>
  <c r="U13" i="5"/>
  <c r="V13" i="5"/>
  <c r="S14" i="5"/>
  <c r="T14" i="5"/>
  <c r="U14" i="5"/>
  <c r="V14" i="5"/>
  <c r="S15" i="5"/>
  <c r="T15" i="5"/>
  <c r="U15" i="5"/>
  <c r="V15" i="5"/>
  <c r="S16" i="5"/>
  <c r="T16" i="5"/>
  <c r="U16" i="5"/>
  <c r="V16" i="5"/>
  <c r="S9" i="5"/>
  <c r="T9" i="5"/>
  <c r="U9" i="5"/>
  <c r="V9" i="5"/>
  <c r="U8" i="5"/>
  <c r="V8" i="5"/>
  <c r="L7" i="1" l="1"/>
  <c r="E38" i="1" s="1"/>
  <c r="E46" i="1" l="1"/>
  <c r="E42" i="1"/>
  <c r="E37" i="1"/>
  <c r="E58" i="1"/>
  <c r="E54" i="1"/>
  <c r="E53" i="1"/>
  <c r="E50" i="1"/>
  <c r="E40" i="1"/>
  <c r="E48" i="1"/>
  <c r="E56" i="1"/>
  <c r="E41" i="1"/>
  <c r="E49" i="1"/>
  <c r="E57" i="1"/>
  <c r="E45" i="1"/>
  <c r="E55" i="1"/>
  <c r="E47" i="1"/>
  <c r="E59" i="1"/>
  <c r="E39" i="1"/>
  <c r="E51" i="1"/>
  <c r="E52" i="1"/>
  <c r="E44" i="1"/>
  <c r="E60" i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E43" i="1"/>
  <c r="F91" i="1" l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106" i="1" l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D93" i="1" l="1"/>
  <c r="L8" i="1"/>
  <c r="L9" i="1"/>
  <c r="L10" i="1"/>
  <c r="H42" i="1" l="1"/>
  <c r="H50" i="1"/>
  <c r="H58" i="1"/>
  <c r="H43" i="1"/>
  <c r="H51" i="1"/>
  <c r="H59" i="1"/>
  <c r="H37" i="1"/>
  <c r="H47" i="1"/>
  <c r="H57" i="1"/>
  <c r="H39" i="1"/>
  <c r="H49" i="1"/>
  <c r="H41" i="1"/>
  <c r="H53" i="1"/>
  <c r="H40" i="1"/>
  <c r="H56" i="1"/>
  <c r="H45" i="1"/>
  <c r="H55" i="1"/>
  <c r="H44" i="1"/>
  <c r="H46" i="1"/>
  <c r="H48" i="1"/>
  <c r="H52" i="1"/>
  <c r="H54" i="1"/>
  <c r="H38" i="1"/>
  <c r="G44" i="1"/>
  <c r="G52" i="1"/>
  <c r="G45" i="1"/>
  <c r="G53" i="1"/>
  <c r="G47" i="1"/>
  <c r="G57" i="1"/>
  <c r="G39" i="1"/>
  <c r="G49" i="1"/>
  <c r="G59" i="1"/>
  <c r="G41" i="1"/>
  <c r="G51" i="1"/>
  <c r="G54" i="1"/>
  <c r="G56" i="1"/>
  <c r="G42" i="1"/>
  <c r="G38" i="1"/>
  <c r="G55" i="1"/>
  <c r="G40" i="1"/>
  <c r="G37" i="1"/>
  <c r="G58" i="1"/>
  <c r="G43" i="1"/>
  <c r="G46" i="1"/>
  <c r="G48" i="1"/>
  <c r="G50" i="1"/>
  <c r="F38" i="1"/>
  <c r="F46" i="1"/>
  <c r="F54" i="1"/>
  <c r="F39" i="1"/>
  <c r="F47" i="1"/>
  <c r="F55" i="1"/>
  <c r="F45" i="1"/>
  <c r="F57" i="1"/>
  <c r="F49" i="1"/>
  <c r="F59" i="1"/>
  <c r="F41" i="1"/>
  <c r="F51" i="1"/>
  <c r="F37" i="1"/>
  <c r="F48" i="1"/>
  <c r="F53" i="1"/>
  <c r="F50" i="1"/>
  <c r="F52" i="1"/>
  <c r="F44" i="1"/>
  <c r="F40" i="1"/>
  <c r="F56" i="1"/>
  <c r="F42" i="1"/>
  <c r="F58" i="1"/>
  <c r="F43" i="1"/>
  <c r="E93" i="1"/>
  <c r="F93" i="1"/>
  <c r="G106" i="1" s="1"/>
  <c r="G105" i="1" l="1"/>
  <c r="G93" i="1"/>
  <c r="G107" i="1" s="1"/>
  <c r="H93" i="1" l="1"/>
  <c r="G108" i="1" s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O44" i="1" l="1"/>
  <c r="O52" i="1"/>
  <c r="O45" i="1"/>
  <c r="O53" i="1"/>
  <c r="O41" i="1"/>
  <c r="O51" i="1"/>
  <c r="O43" i="1"/>
  <c r="O55" i="1"/>
  <c r="O47" i="1"/>
  <c r="O57" i="1"/>
  <c r="O38" i="1"/>
  <c r="O48" i="1"/>
  <c r="O58" i="1"/>
  <c r="O56" i="1"/>
  <c r="O40" i="1"/>
  <c r="O39" i="1"/>
  <c r="O59" i="1"/>
  <c r="O42" i="1"/>
  <c r="O37" i="1"/>
  <c r="O54" i="1"/>
  <c r="O46" i="1"/>
  <c r="O49" i="1"/>
  <c r="O50" i="1"/>
  <c r="N38" i="1"/>
  <c r="N46" i="1"/>
  <c r="N54" i="1"/>
  <c r="N39" i="1"/>
  <c r="N47" i="1"/>
  <c r="N55" i="1"/>
  <c r="N41" i="1"/>
  <c r="N51" i="1"/>
  <c r="N43" i="1"/>
  <c r="N53" i="1"/>
  <c r="N45" i="1"/>
  <c r="N57" i="1"/>
  <c r="N48" i="1"/>
  <c r="N58" i="1"/>
  <c r="N56" i="1"/>
  <c r="N42" i="1"/>
  <c r="N52" i="1"/>
  <c r="N59" i="1"/>
  <c r="N40" i="1"/>
  <c r="N37" i="1"/>
  <c r="N44" i="1"/>
  <c r="N49" i="1"/>
  <c r="N50" i="1"/>
  <c r="AB45" i="1"/>
  <c r="AB53" i="1"/>
  <c r="AB47" i="1"/>
  <c r="AB38" i="1"/>
  <c r="AB46" i="1"/>
  <c r="AB54" i="1"/>
  <c r="AB39" i="1"/>
  <c r="AB55" i="1"/>
  <c r="AB50" i="1"/>
  <c r="AB40" i="1"/>
  <c r="AB51" i="1"/>
  <c r="AB41" i="1"/>
  <c r="AB52" i="1"/>
  <c r="AB42" i="1"/>
  <c r="AB56" i="1"/>
  <c r="AB43" i="1"/>
  <c r="AB57" i="1"/>
  <c r="AB37" i="1"/>
  <c r="AB44" i="1"/>
  <c r="AB58" i="1"/>
  <c r="AB48" i="1"/>
  <c r="AB49" i="1"/>
  <c r="AB59" i="1"/>
  <c r="AB60" i="1"/>
  <c r="T45" i="1"/>
  <c r="T53" i="1"/>
  <c r="T39" i="1"/>
  <c r="T55" i="1"/>
  <c r="T38" i="1"/>
  <c r="T46" i="1"/>
  <c r="T54" i="1"/>
  <c r="T47" i="1"/>
  <c r="T44" i="1"/>
  <c r="T58" i="1"/>
  <c r="T48" i="1"/>
  <c r="T59" i="1"/>
  <c r="T49" i="1"/>
  <c r="T60" i="1"/>
  <c r="T37" i="1"/>
  <c r="T50" i="1"/>
  <c r="T40" i="1"/>
  <c r="T51" i="1"/>
  <c r="T41" i="1"/>
  <c r="T52" i="1"/>
  <c r="T57" i="1"/>
  <c r="T56" i="1"/>
  <c r="T42" i="1"/>
  <c r="T43" i="1"/>
  <c r="L42" i="1"/>
  <c r="L50" i="1"/>
  <c r="L58" i="1"/>
  <c r="L43" i="1"/>
  <c r="L51" i="1"/>
  <c r="L59" i="1"/>
  <c r="L39" i="1"/>
  <c r="L49" i="1"/>
  <c r="L37" i="1"/>
  <c r="L41" i="1"/>
  <c r="L53" i="1"/>
  <c r="L45" i="1"/>
  <c r="L55" i="1"/>
  <c r="L46" i="1"/>
  <c r="L56" i="1"/>
  <c r="L54" i="1"/>
  <c r="L57" i="1"/>
  <c r="L38" i="1"/>
  <c r="L40" i="1"/>
  <c r="L52" i="1"/>
  <c r="L44" i="1"/>
  <c r="L47" i="1"/>
  <c r="L48" i="1"/>
  <c r="AA38" i="1"/>
  <c r="AA46" i="1"/>
  <c r="AA54" i="1"/>
  <c r="AA40" i="1"/>
  <c r="AA39" i="1"/>
  <c r="AA47" i="1"/>
  <c r="AA55" i="1"/>
  <c r="AA48" i="1"/>
  <c r="AA56" i="1"/>
  <c r="AA41" i="1"/>
  <c r="AA52" i="1"/>
  <c r="AA42" i="1"/>
  <c r="AA53" i="1"/>
  <c r="AA43" i="1"/>
  <c r="AA57" i="1"/>
  <c r="AA44" i="1"/>
  <c r="AA58" i="1"/>
  <c r="AA45" i="1"/>
  <c r="AA59" i="1"/>
  <c r="AA49" i="1"/>
  <c r="AA60" i="1"/>
  <c r="AA37" i="1"/>
  <c r="AA50" i="1"/>
  <c r="AA51" i="1"/>
  <c r="S38" i="1"/>
  <c r="S46" i="1"/>
  <c r="S54" i="1"/>
  <c r="S39" i="1"/>
  <c r="S47" i="1"/>
  <c r="S55" i="1"/>
  <c r="S45" i="1"/>
  <c r="S57" i="1"/>
  <c r="S48" i="1"/>
  <c r="S58" i="1"/>
  <c r="S49" i="1"/>
  <c r="S59" i="1"/>
  <c r="S40" i="1"/>
  <c r="S50" i="1"/>
  <c r="S60" i="1"/>
  <c r="S41" i="1"/>
  <c r="S51" i="1"/>
  <c r="S42" i="1"/>
  <c r="S52" i="1"/>
  <c r="S43" i="1"/>
  <c r="S44" i="1"/>
  <c r="S53" i="1"/>
  <c r="S56" i="1"/>
  <c r="S37" i="1"/>
  <c r="K44" i="1"/>
  <c r="K52" i="1"/>
  <c r="K45" i="1"/>
  <c r="K53" i="1"/>
  <c r="K39" i="1"/>
  <c r="K49" i="1"/>
  <c r="K59" i="1"/>
  <c r="K41" i="1"/>
  <c r="K51" i="1"/>
  <c r="K43" i="1"/>
  <c r="K55" i="1"/>
  <c r="K46" i="1"/>
  <c r="K56" i="1"/>
  <c r="K54" i="1"/>
  <c r="K38" i="1"/>
  <c r="K40" i="1"/>
  <c r="K57" i="1"/>
  <c r="K37" i="1"/>
  <c r="K58" i="1"/>
  <c r="K42" i="1"/>
  <c r="K47" i="1"/>
  <c r="K48" i="1"/>
  <c r="K50" i="1"/>
  <c r="V43" i="1"/>
  <c r="V51" i="1"/>
  <c r="V59" i="1"/>
  <c r="V45" i="1"/>
  <c r="V44" i="1"/>
  <c r="V52" i="1"/>
  <c r="V60" i="1"/>
  <c r="V53" i="1"/>
  <c r="V40" i="1"/>
  <c r="V54" i="1"/>
  <c r="V37" i="1"/>
  <c r="V41" i="1"/>
  <c r="V55" i="1"/>
  <c r="V42" i="1"/>
  <c r="V56" i="1"/>
  <c r="V46" i="1"/>
  <c r="V57" i="1"/>
  <c r="V47" i="1"/>
  <c r="V58" i="1"/>
  <c r="V48" i="1"/>
  <c r="V50" i="1"/>
  <c r="V38" i="1"/>
  <c r="V39" i="1"/>
  <c r="V49" i="1"/>
  <c r="U44" i="1"/>
  <c r="U52" i="1"/>
  <c r="U60" i="1"/>
  <c r="U46" i="1"/>
  <c r="U45" i="1"/>
  <c r="U53" i="1"/>
  <c r="U38" i="1"/>
  <c r="U54" i="1"/>
  <c r="U42" i="1"/>
  <c r="U56" i="1"/>
  <c r="U43" i="1"/>
  <c r="U57" i="1"/>
  <c r="U47" i="1"/>
  <c r="U58" i="1"/>
  <c r="U48" i="1"/>
  <c r="U59" i="1"/>
  <c r="U49" i="1"/>
  <c r="U39" i="1"/>
  <c r="U50" i="1"/>
  <c r="U41" i="1"/>
  <c r="U40" i="1"/>
  <c r="U51" i="1"/>
  <c r="U55" i="1"/>
  <c r="U37" i="1"/>
  <c r="Z39" i="1"/>
  <c r="Z47" i="1"/>
  <c r="Z55" i="1"/>
  <c r="Z41" i="1"/>
  <c r="Z57" i="1"/>
  <c r="Z40" i="1"/>
  <c r="Z48" i="1"/>
  <c r="Z56" i="1"/>
  <c r="Z49" i="1"/>
  <c r="Z43" i="1"/>
  <c r="Z54" i="1"/>
  <c r="Z44" i="1"/>
  <c r="Z58" i="1"/>
  <c r="Z45" i="1"/>
  <c r="Z59" i="1"/>
  <c r="Z46" i="1"/>
  <c r="Z60" i="1"/>
  <c r="Z50" i="1"/>
  <c r="Z51" i="1"/>
  <c r="Z42" i="1"/>
  <c r="Z53" i="1"/>
  <c r="Z38" i="1"/>
  <c r="Z52" i="1"/>
  <c r="Z37" i="1"/>
  <c r="J38" i="1"/>
  <c r="J46" i="1"/>
  <c r="J54" i="1"/>
  <c r="J39" i="1"/>
  <c r="J47" i="1"/>
  <c r="J55" i="1"/>
  <c r="J49" i="1"/>
  <c r="J59" i="1"/>
  <c r="J41" i="1"/>
  <c r="J51" i="1"/>
  <c r="J37" i="1"/>
  <c r="J43" i="1"/>
  <c r="J53" i="1"/>
  <c r="J50" i="1"/>
  <c r="J56" i="1"/>
  <c r="J48" i="1"/>
  <c r="J52" i="1"/>
  <c r="J40" i="1"/>
  <c r="J57" i="1"/>
  <c r="J42" i="1"/>
  <c r="J58" i="1"/>
  <c r="J44" i="1"/>
  <c r="J45" i="1"/>
  <c r="Y40" i="1"/>
  <c r="Y48" i="1"/>
  <c r="Y56" i="1"/>
  <c r="Y37" i="1"/>
  <c r="Y50" i="1"/>
  <c r="Y41" i="1"/>
  <c r="Y49" i="1"/>
  <c r="Y57" i="1"/>
  <c r="Y42" i="1"/>
  <c r="Y58" i="1"/>
  <c r="Y45" i="1"/>
  <c r="Y59" i="1"/>
  <c r="Y46" i="1"/>
  <c r="Y60" i="1"/>
  <c r="Y47" i="1"/>
  <c r="Y51" i="1"/>
  <c r="Y38" i="1"/>
  <c r="Y52" i="1"/>
  <c r="Y39" i="1"/>
  <c r="Y53" i="1"/>
  <c r="Y43" i="1"/>
  <c r="Y44" i="1"/>
  <c r="Y54" i="1"/>
  <c r="Y55" i="1"/>
  <c r="Q40" i="1"/>
  <c r="Q48" i="1"/>
  <c r="Q56" i="1"/>
  <c r="Q37" i="1"/>
  <c r="Q41" i="1"/>
  <c r="Q49" i="1"/>
  <c r="Q57" i="1"/>
  <c r="Q43" i="1"/>
  <c r="Q53" i="1"/>
  <c r="Q45" i="1"/>
  <c r="Q55" i="1"/>
  <c r="Q47" i="1"/>
  <c r="Q59" i="1"/>
  <c r="Q38" i="1"/>
  <c r="Q50" i="1"/>
  <c r="Q58" i="1"/>
  <c r="Q42" i="1"/>
  <c r="Q54" i="1"/>
  <c r="Q39" i="1"/>
  <c r="Q44" i="1"/>
  <c r="Q46" i="1"/>
  <c r="Q51" i="1"/>
  <c r="Q52" i="1"/>
  <c r="I40" i="1"/>
  <c r="I48" i="1"/>
  <c r="I56" i="1"/>
  <c r="I37" i="1"/>
  <c r="I41" i="1"/>
  <c r="I49" i="1"/>
  <c r="I57" i="1"/>
  <c r="I47" i="1"/>
  <c r="I59" i="1"/>
  <c r="I39" i="1"/>
  <c r="I51" i="1"/>
  <c r="I43" i="1"/>
  <c r="I53" i="1"/>
  <c r="I45" i="1"/>
  <c r="I52" i="1"/>
  <c r="I46" i="1"/>
  <c r="I50" i="1"/>
  <c r="I44" i="1"/>
  <c r="I54" i="1"/>
  <c r="I38" i="1"/>
  <c r="I55" i="1"/>
  <c r="I42" i="1"/>
  <c r="I58" i="1"/>
  <c r="W42" i="1"/>
  <c r="W50" i="1"/>
  <c r="W58" i="1"/>
  <c r="W52" i="1"/>
  <c r="W43" i="1"/>
  <c r="W51" i="1"/>
  <c r="W59" i="1"/>
  <c r="W44" i="1"/>
  <c r="W60" i="1"/>
  <c r="W38" i="1"/>
  <c r="W49" i="1"/>
  <c r="W39" i="1"/>
  <c r="W53" i="1"/>
  <c r="W40" i="1"/>
  <c r="W54" i="1"/>
  <c r="W41" i="1"/>
  <c r="W55" i="1"/>
  <c r="W45" i="1"/>
  <c r="W56" i="1"/>
  <c r="W46" i="1"/>
  <c r="W57" i="1"/>
  <c r="W37" i="1"/>
  <c r="W47" i="1"/>
  <c r="W48" i="1"/>
  <c r="M40" i="1"/>
  <c r="M48" i="1"/>
  <c r="M56" i="1"/>
  <c r="M41" i="1"/>
  <c r="M49" i="1"/>
  <c r="M57" i="1"/>
  <c r="M39" i="1"/>
  <c r="M51" i="1"/>
  <c r="M43" i="1"/>
  <c r="M53" i="1"/>
  <c r="M45" i="1"/>
  <c r="M55" i="1"/>
  <c r="M46" i="1"/>
  <c r="M58" i="1"/>
  <c r="M54" i="1"/>
  <c r="M37" i="1"/>
  <c r="M38" i="1"/>
  <c r="M59" i="1"/>
  <c r="M42" i="1"/>
  <c r="M44" i="1"/>
  <c r="M47" i="1"/>
  <c r="M50" i="1"/>
  <c r="M52" i="1"/>
  <c r="R39" i="1"/>
  <c r="R47" i="1"/>
  <c r="R55" i="1"/>
  <c r="R40" i="1"/>
  <c r="R48" i="1"/>
  <c r="R56" i="1"/>
  <c r="R44" i="1"/>
  <c r="R54" i="1"/>
  <c r="R45" i="1"/>
  <c r="R57" i="1"/>
  <c r="R46" i="1"/>
  <c r="R58" i="1"/>
  <c r="R49" i="1"/>
  <c r="R59" i="1"/>
  <c r="R38" i="1"/>
  <c r="R50" i="1"/>
  <c r="R60" i="1"/>
  <c r="R37" i="1"/>
  <c r="R41" i="1"/>
  <c r="R51" i="1"/>
  <c r="R53" i="1"/>
  <c r="R42" i="1"/>
  <c r="R43" i="1"/>
  <c r="R52" i="1"/>
  <c r="X41" i="1"/>
  <c r="X49" i="1"/>
  <c r="X57" i="1"/>
  <c r="X43" i="1"/>
  <c r="X59" i="1"/>
  <c r="X42" i="1"/>
  <c r="X50" i="1"/>
  <c r="X58" i="1"/>
  <c r="X37" i="1"/>
  <c r="X51" i="1"/>
  <c r="X47" i="1"/>
  <c r="X48" i="1"/>
  <c r="X38" i="1"/>
  <c r="X52" i="1"/>
  <c r="X39" i="1"/>
  <c r="X53" i="1"/>
  <c r="X40" i="1"/>
  <c r="X54" i="1"/>
  <c r="X44" i="1"/>
  <c r="X55" i="1"/>
  <c r="X46" i="1"/>
  <c r="X56" i="1"/>
  <c r="X60" i="1"/>
  <c r="X45" i="1"/>
  <c r="P42" i="1"/>
  <c r="P50" i="1"/>
  <c r="P58" i="1"/>
  <c r="P43" i="1"/>
  <c r="P51" i="1"/>
  <c r="P59" i="1"/>
  <c r="P37" i="1"/>
  <c r="P41" i="1"/>
  <c r="P53" i="1"/>
  <c r="P45" i="1"/>
  <c r="P55" i="1"/>
  <c r="P47" i="1"/>
  <c r="P57" i="1"/>
  <c r="P38" i="1"/>
  <c r="P48" i="1"/>
  <c r="P56" i="1"/>
  <c r="P39" i="1"/>
  <c r="P40" i="1"/>
  <c r="P44" i="1"/>
  <c r="P46" i="1"/>
  <c r="P49" i="1"/>
  <c r="P52" i="1"/>
  <c r="P54" i="1"/>
  <c r="I93" i="1"/>
  <c r="G109" i="1" s="1"/>
  <c r="J93" i="1" l="1"/>
  <c r="G110" i="1" s="1"/>
  <c r="K93" i="1" l="1"/>
  <c r="G111" i="1" s="1"/>
  <c r="L93" i="1" l="1"/>
  <c r="G112" i="1" s="1"/>
  <c r="M93" i="1" l="1"/>
  <c r="G113" i="1" s="1"/>
  <c r="N93" i="1" l="1"/>
  <c r="G114" i="1" s="1"/>
  <c r="O93" i="1" l="1"/>
  <c r="G115" i="1" s="1"/>
  <c r="N9" i="5"/>
  <c r="N11" i="5"/>
  <c r="N12" i="5"/>
  <c r="N13" i="5"/>
  <c r="N14" i="5"/>
  <c r="N15" i="5"/>
  <c r="N16" i="5"/>
  <c r="N8" i="5"/>
  <c r="R9" i="5"/>
  <c r="R11" i="5"/>
  <c r="R12" i="5"/>
  <c r="R13" i="5"/>
  <c r="R14" i="5"/>
  <c r="R15" i="5"/>
  <c r="R16" i="5"/>
  <c r="R8" i="5"/>
  <c r="Q9" i="5"/>
  <c r="Q11" i="5"/>
  <c r="Q12" i="5"/>
  <c r="Q13" i="5"/>
  <c r="Q14" i="5"/>
  <c r="Q15" i="5"/>
  <c r="Q16" i="5"/>
  <c r="Q8" i="5"/>
  <c r="P9" i="5"/>
  <c r="P11" i="5"/>
  <c r="P12" i="5"/>
  <c r="P13" i="5"/>
  <c r="P14" i="5"/>
  <c r="P15" i="5"/>
  <c r="P16" i="5"/>
  <c r="O9" i="5"/>
  <c r="O11" i="5"/>
  <c r="O12" i="5"/>
  <c r="O13" i="5"/>
  <c r="O14" i="5"/>
  <c r="O15" i="5"/>
  <c r="O16" i="5"/>
  <c r="O8" i="5"/>
  <c r="P93" i="1" l="1"/>
  <c r="G116" i="1" s="1"/>
  <c r="Q93" i="1" l="1"/>
  <c r="G117" i="1" s="1"/>
  <c r="R93" i="1" l="1"/>
  <c r="G118" i="1" s="1"/>
  <c r="S93" i="1" l="1"/>
  <c r="G119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B38" i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D62" i="1"/>
  <c r="T93" i="1" l="1"/>
  <c r="G120" i="1" s="1"/>
  <c r="AC50" i="1" l="1"/>
  <c r="U93" i="1"/>
  <c r="G121" i="1" s="1"/>
  <c r="AC41" i="1"/>
  <c r="AC60" i="1"/>
  <c r="AC38" i="1"/>
  <c r="AC39" i="1"/>
  <c r="AC48" i="1"/>
  <c r="AC58" i="1"/>
  <c r="AC47" i="1"/>
  <c r="AC43" i="1"/>
  <c r="AC45" i="1"/>
  <c r="AC59" i="1"/>
  <c r="AC52" i="1"/>
  <c r="AC51" i="1"/>
  <c r="AC55" i="1"/>
  <c r="AC54" i="1"/>
  <c r="E62" i="1"/>
  <c r="AC37" i="1"/>
  <c r="AC42" i="1"/>
  <c r="AC57" i="1"/>
  <c r="AC40" i="1"/>
  <c r="AC56" i="1"/>
  <c r="AC53" i="1"/>
  <c r="AC46" i="1"/>
  <c r="AC44" i="1"/>
  <c r="AC49" i="1"/>
  <c r="AA62" i="1"/>
  <c r="T62" i="1"/>
  <c r="P62" i="1"/>
  <c r="AB62" i="1"/>
  <c r="H62" i="1"/>
  <c r="U62" i="1"/>
  <c r="K62" i="1"/>
  <c r="F62" i="1"/>
  <c r="S62" i="1"/>
  <c r="L62" i="1"/>
  <c r="Y62" i="1"/>
  <c r="Q62" i="1"/>
  <c r="I62" i="1"/>
  <c r="X62" i="1"/>
  <c r="J62" i="1"/>
  <c r="Z62" i="1"/>
  <c r="M62" i="1"/>
  <c r="G62" i="1"/>
  <c r="N62" i="1"/>
  <c r="O62" i="1"/>
  <c r="R62" i="1"/>
  <c r="V62" i="1"/>
  <c r="W62" i="1"/>
  <c r="F124" i="1" l="1"/>
  <c r="F109" i="1"/>
  <c r="H109" i="1" s="1"/>
  <c r="I96" i="1"/>
  <c r="F108" i="1"/>
  <c r="H108" i="1" s="1"/>
  <c r="H96" i="1"/>
  <c r="F115" i="1"/>
  <c r="H115" i="1" s="1"/>
  <c r="O96" i="1"/>
  <c r="F117" i="1"/>
  <c r="H117" i="1" s="1"/>
  <c r="Q96" i="1"/>
  <c r="F128" i="1"/>
  <c r="U96" i="1"/>
  <c r="F121" i="1"/>
  <c r="H121" i="1" s="1"/>
  <c r="N96" i="1"/>
  <c r="F114" i="1"/>
  <c r="H114" i="1" s="1"/>
  <c r="F116" i="1"/>
  <c r="H116" i="1" s="1"/>
  <c r="P96" i="1"/>
  <c r="S96" i="1"/>
  <c r="F119" i="1"/>
  <c r="H119" i="1" s="1"/>
  <c r="F127" i="1"/>
  <c r="F126" i="1"/>
  <c r="F96" i="1"/>
  <c r="F106" i="1"/>
  <c r="H106" i="1" s="1"/>
  <c r="F122" i="1"/>
  <c r="R96" i="1"/>
  <c r="F118" i="1"/>
  <c r="H118" i="1" s="1"/>
  <c r="F125" i="1"/>
  <c r="F107" i="1"/>
  <c r="H107" i="1" s="1"/>
  <c r="G96" i="1"/>
  <c r="L96" i="1"/>
  <c r="F112" i="1"/>
  <c r="H112" i="1" s="1"/>
  <c r="F120" i="1"/>
  <c r="H120" i="1" s="1"/>
  <c r="T96" i="1"/>
  <c r="F113" i="1"/>
  <c r="H113" i="1" s="1"/>
  <c r="M96" i="1"/>
  <c r="F123" i="1"/>
  <c r="F110" i="1"/>
  <c r="H110" i="1" s="1"/>
  <c r="J96" i="1"/>
  <c r="K96" i="1"/>
  <c r="F111" i="1"/>
  <c r="H111" i="1" s="1"/>
  <c r="F105" i="1"/>
  <c r="H105" i="1" s="1"/>
  <c r="E96" i="1"/>
  <c r="V93" i="1"/>
  <c r="G122" i="1" s="1"/>
  <c r="AC62" i="1"/>
  <c r="V96" i="1" l="1"/>
  <c r="H122" i="1"/>
  <c r="W93" i="1"/>
  <c r="G123" i="1" l="1"/>
  <c r="H123" i="1" s="1"/>
  <c r="W96" i="1"/>
  <c r="X93" i="1"/>
  <c r="G124" i="1" l="1"/>
  <c r="H124" i="1" s="1"/>
  <c r="X96" i="1"/>
  <c r="Y93" i="1"/>
  <c r="G125" i="1" l="1"/>
  <c r="H125" i="1" s="1"/>
  <c r="Y96" i="1"/>
  <c r="Z93" i="1"/>
  <c r="G126" i="1" l="1"/>
  <c r="H126" i="1" s="1"/>
  <c r="Z96" i="1"/>
  <c r="AA93" i="1"/>
  <c r="AB93" i="1"/>
  <c r="AC93" i="1" l="1"/>
  <c r="AE93" i="1" s="1"/>
  <c r="G127" i="1"/>
  <c r="H127" i="1" s="1"/>
  <c r="AA96" i="1"/>
  <c r="G128" i="1"/>
  <c r="H128" i="1" s="1"/>
  <c r="AB96" i="1"/>
</calcChain>
</file>

<file path=xl/sharedStrings.xml><?xml version="1.0" encoding="utf-8"?>
<sst xmlns="http://schemas.openxmlformats.org/spreadsheetml/2006/main" count="153" uniqueCount="96">
  <si>
    <t>M2</t>
  </si>
  <si>
    <t>M1</t>
  </si>
  <si>
    <t>Total</t>
  </si>
  <si>
    <t>t24</t>
  </si>
  <si>
    <t>t23</t>
  </si>
  <si>
    <t>t22</t>
  </si>
  <si>
    <t>t21</t>
  </si>
  <si>
    <t>t20</t>
  </si>
  <si>
    <t>t19</t>
  </si>
  <si>
    <t>t18</t>
  </si>
  <si>
    <t>t17</t>
  </si>
  <si>
    <t>t16</t>
  </si>
  <si>
    <t>t15</t>
  </si>
  <si>
    <t>t14</t>
  </si>
  <si>
    <t>t13</t>
  </si>
  <si>
    <t>t12</t>
  </si>
  <si>
    <t>t11</t>
  </si>
  <si>
    <t>t10</t>
  </si>
  <si>
    <t>t9</t>
  </si>
  <si>
    <t>t8</t>
  </si>
  <si>
    <t>t7</t>
  </si>
  <si>
    <t>t6</t>
  </si>
  <si>
    <t>t5</t>
  </si>
  <si>
    <t>t4</t>
  </si>
  <si>
    <t>t3</t>
  </si>
  <si>
    <t>t2</t>
  </si>
  <si>
    <t>t1</t>
  </si>
  <si>
    <t>%of Total</t>
  </si>
  <si>
    <t>Bus #</t>
  </si>
  <si>
    <t>Load ID</t>
  </si>
  <si>
    <t>Interval</t>
  </si>
  <si>
    <t>Peak Load</t>
  </si>
  <si>
    <t>Type</t>
  </si>
  <si>
    <t>Pmax</t>
  </si>
  <si>
    <t>Pmin</t>
  </si>
  <si>
    <t>Net Load</t>
  </si>
  <si>
    <t>Ramp</t>
  </si>
  <si>
    <t>U20</t>
  </si>
  <si>
    <t>U76</t>
  </si>
  <si>
    <t>U100</t>
  </si>
  <si>
    <t>U197</t>
  </si>
  <si>
    <t>U12</t>
  </si>
  <si>
    <t>U155</t>
  </si>
  <si>
    <t>U400</t>
  </si>
  <si>
    <t>U350</t>
  </si>
  <si>
    <t>U</t>
  </si>
  <si>
    <t>S-F</t>
  </si>
  <si>
    <t>CT</t>
  </si>
  <si>
    <t>S-N</t>
  </si>
  <si>
    <t>HY</t>
  </si>
  <si>
    <t>Fuel</t>
  </si>
  <si>
    <t>Oil-6</t>
  </si>
  <si>
    <t>Oil-2</t>
  </si>
  <si>
    <t>Coal</t>
  </si>
  <si>
    <t>-</t>
  </si>
  <si>
    <t>Nuclear</t>
  </si>
  <si>
    <t>FuelPrice</t>
  </si>
  <si>
    <t>min</t>
  </si>
  <si>
    <t>Max</t>
  </si>
  <si>
    <t>initial</t>
  </si>
  <si>
    <t>inc1</t>
  </si>
  <si>
    <t>inc2</t>
  </si>
  <si>
    <t>inc3</t>
  </si>
  <si>
    <t>m1</t>
  </si>
  <si>
    <t>m2</t>
  </si>
  <si>
    <t>C initial</t>
  </si>
  <si>
    <t>Inc1</t>
  </si>
  <si>
    <t>Load Eenrgy</t>
  </si>
  <si>
    <t>Wind Generation By Bus</t>
  </si>
  <si>
    <t>Total Energy</t>
  </si>
  <si>
    <t>Wind</t>
  </si>
  <si>
    <t>Net</t>
  </si>
  <si>
    <t>load</t>
  </si>
  <si>
    <t>Time</t>
  </si>
  <si>
    <t>`</t>
  </si>
  <si>
    <t>% peak</t>
  </si>
  <si>
    <t>Thermal Units on each bus</t>
  </si>
  <si>
    <t>start up</t>
  </si>
  <si>
    <t>shutdown</t>
  </si>
  <si>
    <t>initial and Incremantal Heat rate</t>
  </si>
  <si>
    <t>Incremantal costs</t>
  </si>
  <si>
    <t>LODF (Line outage distribution factor)</t>
  </si>
  <si>
    <t>r</t>
  </si>
  <si>
    <t>x</t>
  </si>
  <si>
    <t>b</t>
  </si>
  <si>
    <t>rate C</t>
  </si>
  <si>
    <t>rate A</t>
  </si>
  <si>
    <t>from bus</t>
  </si>
  <si>
    <t>to bus</t>
  </si>
  <si>
    <t>Transmission lines ratings</t>
  </si>
  <si>
    <t xml:space="preserve">Load distribution </t>
  </si>
  <si>
    <t>Distributed Generation By Bus (Identical generation profile)</t>
  </si>
  <si>
    <t>Summer day</t>
  </si>
  <si>
    <t>Energy from Wind precentage</t>
  </si>
  <si>
    <t>Min Up</t>
  </si>
  <si>
    <t>Min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</si>
</sst>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2" xfId="0" applyBorder="1"/>
    <xf numFmtId="0" fontId="0" fillId="0" borderId="14" xfId="0" applyBorder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0" fillId="0" borderId="6" xfId="0" applyBorder="1"/>
    <xf numFmtId="11" fontId="0" fillId="0" borderId="0" xfId="0" applyNumberFormat="1"/>
    <xf numFmtId="0" fontId="2" fillId="0" borderId="0" xfId="0" applyFont="1"/>
    <xf numFmtId="0" fontId="2" fillId="0" borderId="5" xfId="0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9" xfId="0" applyBorder="1"/>
    <xf numFmtId="0" fontId="0" fillId="2" borderId="7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/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25399</xdr:colOff>
      <xdr:row>1</xdr:row>
      <xdr:rowOff>50800</xdr:rowOff>
    </xdr:from>
    <xdr:to>
      <xdr:col>21</xdr:col>
      <xdr:colOff>362856</xdr:colOff>
      <xdr:row>32</xdr:row>
      <xdr:rowOff>88390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0131" y="232229"/>
          <a:ext cx="4623707" cy="5707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159141</xdr:colOff>
      <xdr:row>20</xdr:row>
      <xdr:rowOff>110007</xdr:rowOff>
    </xdr:from>
    <xdr:to>
      <xdr:col>11</xdr:col>
      <xdr:colOff>15690</xdr:colOff>
      <xdr:row>38</xdr:row>
      <xdr:rowOff>83899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838" y="3973669"/>
          <a:ext cx="6175246" cy="3354596"/>
        </a:xfrm>
        <a:prstGeom prst="rect">
          <a:avLst/>
        </a:prstGeom>
      </xdr:spPr>
    </xdr:pic>
    <xdr:clientData/>
  </xdr:twoCellAnchor>
  <xdr:twoCellAnchor editAs="oneCell">
    <xdr:from>
      <xdr:col>12</xdr:col>
      <xdr:colOff>403048</xdr:colOff>
      <xdr:row>18</xdr:row>
      <xdr:rowOff>174400</xdr:rowOff>
    </xdr:from>
    <xdr:to>
      <xdr:col>23</xdr:col>
      <xdr:colOff>160182</xdr:colOff>
      <xdr:row>55</xdr:row>
      <xdr:rowOff>151058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9140" y="3662428"/>
          <a:ext cx="6277063" cy="6925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P397"/>
  <sheetViews>
    <sheetView tabSelected="1" topLeftCell="A34" zoomScale="56" zoomScaleNormal="75" workbookViewId="0">
      <selection activeCell="A32" sqref="A32"/>
    </sheetView>
  </sheetViews>
  <sheetFormatPr defaultRowHeight="14.5" x14ac:dyDescent="0.35"/>
  <cols>
    <col min="8" max="8" width="10.54296875" customWidth="1"/>
    <col min="12" max="12" width="13.26953125" customWidth="1"/>
  </cols>
  <sheetData>
    <row r="2" spans="10:15" ht="15" thickBot="1" x14ac:dyDescent="0.4"/>
    <row r="3" spans="10:15" x14ac:dyDescent="0.35">
      <c r="J3" s="71" t="s">
        <v>31</v>
      </c>
      <c r="K3" s="73"/>
      <c r="L3" s="72"/>
    </row>
    <row r="4" spans="10:15" ht="15" thickBot="1" x14ac:dyDescent="0.4">
      <c r="J4" s="68">
        <v>2850</v>
      </c>
      <c r="K4" s="69"/>
      <c r="L4" s="70"/>
    </row>
    <row r="5" spans="10:15" x14ac:dyDescent="0.35">
      <c r="J5" s="62" t="s">
        <v>30</v>
      </c>
      <c r="K5" s="64" t="s">
        <v>75</v>
      </c>
      <c r="L5" s="66" t="s">
        <v>92</v>
      </c>
    </row>
    <row r="6" spans="10:15" ht="15" thickBot="1" x14ac:dyDescent="0.4">
      <c r="J6" s="63"/>
      <c r="K6" s="65"/>
      <c r="L6" s="67"/>
    </row>
    <row r="7" spans="10:15" x14ac:dyDescent="0.35">
      <c r="J7" s="5">
        <v>1</v>
      </c>
      <c r="K7" s="3">
        <v>64</v>
      </c>
      <c r="L7" s="18">
        <f t="shared" ref="L7:L30" si="0">K7/100*J$4</f>
        <v>1824</v>
      </c>
    </row>
    <row r="8" spans="10:15" x14ac:dyDescent="0.35">
      <c r="J8" s="5">
        <f t="shared" ref="J8:J30" si="1">J7+1</f>
        <v>2</v>
      </c>
      <c r="K8" s="3">
        <v>60</v>
      </c>
      <c r="L8" s="18">
        <f t="shared" si="0"/>
        <v>1710</v>
      </c>
      <c r="O8" t="s">
        <v>74</v>
      </c>
    </row>
    <row r="9" spans="10:15" x14ac:dyDescent="0.35">
      <c r="J9" s="5">
        <f t="shared" si="1"/>
        <v>3</v>
      </c>
      <c r="K9" s="3">
        <v>58</v>
      </c>
      <c r="L9" s="18">
        <f t="shared" si="0"/>
        <v>1652.9999999999998</v>
      </c>
    </row>
    <row r="10" spans="10:15" x14ac:dyDescent="0.35">
      <c r="J10" s="5">
        <f t="shared" si="1"/>
        <v>4</v>
      </c>
      <c r="K10" s="3">
        <v>56</v>
      </c>
      <c r="L10" s="18">
        <f t="shared" si="0"/>
        <v>1596.0000000000002</v>
      </c>
    </row>
    <row r="11" spans="10:15" x14ac:dyDescent="0.35">
      <c r="J11" s="5">
        <f t="shared" si="1"/>
        <v>5</v>
      </c>
      <c r="K11" s="3">
        <v>56</v>
      </c>
      <c r="L11" s="18">
        <f t="shared" si="0"/>
        <v>1596.0000000000002</v>
      </c>
    </row>
    <row r="12" spans="10:15" x14ac:dyDescent="0.35">
      <c r="J12" s="5">
        <f t="shared" si="1"/>
        <v>6</v>
      </c>
      <c r="K12" s="3">
        <v>58</v>
      </c>
      <c r="L12" s="18">
        <f t="shared" si="0"/>
        <v>1652.9999999999998</v>
      </c>
    </row>
    <row r="13" spans="10:15" x14ac:dyDescent="0.35">
      <c r="J13" s="5">
        <f t="shared" si="1"/>
        <v>7</v>
      </c>
      <c r="K13" s="3">
        <v>64</v>
      </c>
      <c r="L13" s="18">
        <f t="shared" si="0"/>
        <v>1824</v>
      </c>
    </row>
    <row r="14" spans="10:15" x14ac:dyDescent="0.35">
      <c r="J14" s="5">
        <f t="shared" si="1"/>
        <v>8</v>
      </c>
      <c r="K14" s="3">
        <v>76</v>
      </c>
      <c r="L14" s="18">
        <f t="shared" si="0"/>
        <v>2166</v>
      </c>
    </row>
    <row r="15" spans="10:15" x14ac:dyDescent="0.35">
      <c r="J15" s="5">
        <f t="shared" si="1"/>
        <v>9</v>
      </c>
      <c r="K15" s="3">
        <v>87</v>
      </c>
      <c r="L15" s="18">
        <f t="shared" si="0"/>
        <v>2479.5</v>
      </c>
    </row>
    <row r="16" spans="10:15" x14ac:dyDescent="0.35">
      <c r="J16" s="5">
        <f t="shared" si="1"/>
        <v>10</v>
      </c>
      <c r="K16" s="3">
        <v>95</v>
      </c>
      <c r="L16" s="18">
        <f t="shared" si="0"/>
        <v>2707.5</v>
      </c>
    </row>
    <row r="17" spans="10:12" x14ac:dyDescent="0.35">
      <c r="J17" s="5">
        <f t="shared" si="1"/>
        <v>11</v>
      </c>
      <c r="K17" s="3">
        <v>99</v>
      </c>
      <c r="L17" s="18">
        <f t="shared" si="0"/>
        <v>2821.5</v>
      </c>
    </row>
    <row r="18" spans="10:12" x14ac:dyDescent="0.35">
      <c r="J18" s="5">
        <f t="shared" si="1"/>
        <v>12</v>
      </c>
      <c r="K18" s="3">
        <v>100</v>
      </c>
      <c r="L18" s="18">
        <f t="shared" si="0"/>
        <v>2850</v>
      </c>
    </row>
    <row r="19" spans="10:12" x14ac:dyDescent="0.35">
      <c r="J19" s="5">
        <f t="shared" si="1"/>
        <v>13</v>
      </c>
      <c r="K19" s="3">
        <v>99</v>
      </c>
      <c r="L19" s="18">
        <f t="shared" si="0"/>
        <v>2821.5</v>
      </c>
    </row>
    <row r="20" spans="10:12" x14ac:dyDescent="0.35">
      <c r="J20" s="5">
        <f t="shared" si="1"/>
        <v>14</v>
      </c>
      <c r="K20" s="3">
        <v>100</v>
      </c>
      <c r="L20" s="18">
        <f t="shared" si="0"/>
        <v>2850</v>
      </c>
    </row>
    <row r="21" spans="10:12" x14ac:dyDescent="0.35">
      <c r="J21" s="5">
        <f t="shared" si="1"/>
        <v>15</v>
      </c>
      <c r="K21" s="3">
        <v>100</v>
      </c>
      <c r="L21" s="18">
        <f t="shared" si="0"/>
        <v>2850</v>
      </c>
    </row>
    <row r="22" spans="10:12" x14ac:dyDescent="0.35">
      <c r="J22" s="5">
        <f t="shared" si="1"/>
        <v>16</v>
      </c>
      <c r="K22" s="3">
        <v>97</v>
      </c>
      <c r="L22" s="18">
        <f t="shared" si="0"/>
        <v>2764.5</v>
      </c>
    </row>
    <row r="23" spans="10:12" x14ac:dyDescent="0.35">
      <c r="J23" s="5">
        <f t="shared" si="1"/>
        <v>17</v>
      </c>
      <c r="K23" s="3">
        <v>96</v>
      </c>
      <c r="L23" s="18">
        <f t="shared" si="0"/>
        <v>2736</v>
      </c>
    </row>
    <row r="24" spans="10:12" x14ac:dyDescent="0.35">
      <c r="J24" s="5">
        <f t="shared" si="1"/>
        <v>18</v>
      </c>
      <c r="K24" s="3">
        <v>96</v>
      </c>
      <c r="L24" s="18">
        <f t="shared" si="0"/>
        <v>2736</v>
      </c>
    </row>
    <row r="25" spans="10:12" x14ac:dyDescent="0.35">
      <c r="J25" s="5">
        <f t="shared" si="1"/>
        <v>19</v>
      </c>
      <c r="K25" s="3">
        <v>93</v>
      </c>
      <c r="L25" s="18">
        <f t="shared" si="0"/>
        <v>2650.5</v>
      </c>
    </row>
    <row r="26" spans="10:12" x14ac:dyDescent="0.35">
      <c r="J26" s="5">
        <f t="shared" si="1"/>
        <v>20</v>
      </c>
      <c r="K26" s="3">
        <v>92</v>
      </c>
      <c r="L26" s="18">
        <f t="shared" si="0"/>
        <v>2622</v>
      </c>
    </row>
    <row r="27" spans="10:12" x14ac:dyDescent="0.35">
      <c r="J27" s="5">
        <f t="shared" si="1"/>
        <v>21</v>
      </c>
      <c r="K27" s="3">
        <v>92</v>
      </c>
      <c r="L27" s="18">
        <f t="shared" si="0"/>
        <v>2622</v>
      </c>
    </row>
    <row r="28" spans="10:12" x14ac:dyDescent="0.35">
      <c r="J28" s="5">
        <f t="shared" si="1"/>
        <v>22</v>
      </c>
      <c r="K28" s="3">
        <v>93</v>
      </c>
      <c r="L28" s="18">
        <f t="shared" si="0"/>
        <v>2650.5</v>
      </c>
    </row>
    <row r="29" spans="10:12" x14ac:dyDescent="0.35">
      <c r="J29" s="5">
        <f t="shared" si="1"/>
        <v>23</v>
      </c>
      <c r="K29" s="3">
        <v>87</v>
      </c>
      <c r="L29" s="18">
        <f t="shared" si="0"/>
        <v>2479.5</v>
      </c>
    </row>
    <row r="30" spans="10:12" ht="15" thickBot="1" x14ac:dyDescent="0.4">
      <c r="J30" s="2">
        <f t="shared" si="1"/>
        <v>24</v>
      </c>
      <c r="K30" s="1">
        <v>72</v>
      </c>
      <c r="L30" s="40">
        <f t="shared" si="0"/>
        <v>2052</v>
      </c>
    </row>
    <row r="34" spans="2:30" ht="15" thickBot="1" x14ac:dyDescent="0.4"/>
    <row r="35" spans="2:30" ht="15" thickBot="1" x14ac:dyDescent="0.4">
      <c r="B35" s="61" t="s">
        <v>90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71" t="s">
        <v>67</v>
      </c>
      <c r="AD35" s="72"/>
    </row>
    <row r="36" spans="2:30" ht="15" thickBot="1" x14ac:dyDescent="0.4">
      <c r="B36" s="7" t="s">
        <v>29</v>
      </c>
      <c r="C36" s="6" t="s">
        <v>28</v>
      </c>
      <c r="D36" s="6" t="s">
        <v>27</v>
      </c>
      <c r="E36" s="35" t="s">
        <v>26</v>
      </c>
      <c r="F36" s="35" t="s">
        <v>25</v>
      </c>
      <c r="G36" s="35" t="s">
        <v>24</v>
      </c>
      <c r="H36" s="35" t="s">
        <v>23</v>
      </c>
      <c r="I36" s="35" t="s">
        <v>22</v>
      </c>
      <c r="J36" s="35" t="s">
        <v>21</v>
      </c>
      <c r="K36" s="35" t="s">
        <v>20</v>
      </c>
      <c r="L36" s="35" t="s">
        <v>19</v>
      </c>
      <c r="M36" s="35" t="s">
        <v>18</v>
      </c>
      <c r="N36" s="35" t="s">
        <v>17</v>
      </c>
      <c r="O36" s="35" t="s">
        <v>16</v>
      </c>
      <c r="P36" s="35" t="s">
        <v>15</v>
      </c>
      <c r="Q36" s="35" t="s">
        <v>14</v>
      </c>
      <c r="R36" s="35" t="s">
        <v>13</v>
      </c>
      <c r="S36" s="35" t="s">
        <v>12</v>
      </c>
      <c r="T36" s="35" t="s">
        <v>11</v>
      </c>
      <c r="U36" s="35" t="s">
        <v>10</v>
      </c>
      <c r="V36" s="35" t="s">
        <v>9</v>
      </c>
      <c r="W36" s="35" t="s">
        <v>8</v>
      </c>
      <c r="X36" s="35" t="s">
        <v>7</v>
      </c>
      <c r="Y36" s="35" t="s">
        <v>6</v>
      </c>
      <c r="Z36" s="35" t="s">
        <v>5</v>
      </c>
      <c r="AA36" s="35" t="s">
        <v>4</v>
      </c>
      <c r="AB36" s="35" t="s">
        <v>3</v>
      </c>
      <c r="AC36" s="74"/>
      <c r="AD36" s="75"/>
    </row>
    <row r="37" spans="2:30" x14ac:dyDescent="0.35">
      <c r="B37" s="5">
        <v>1</v>
      </c>
      <c r="C37" s="3">
        <v>1</v>
      </c>
      <c r="D37" s="3">
        <v>3.8</v>
      </c>
      <c r="E37" s="3">
        <f t="shared" ref="E37:E60" si="2">$L$7*D37/100</f>
        <v>69.311999999999998</v>
      </c>
      <c r="F37" s="3">
        <f t="shared" ref="F37:F59" si="3">$L$8*D37/100</f>
        <v>64.98</v>
      </c>
      <c r="G37" s="3">
        <f t="shared" ref="G37:G59" si="4">$L$9*D37/100</f>
        <v>62.813999999999986</v>
      </c>
      <c r="H37" s="3">
        <f t="shared" ref="H37:H59" si="5">$L$10*D37/100</f>
        <v>60.648000000000003</v>
      </c>
      <c r="I37" s="3">
        <f t="shared" ref="I37:I59" si="6">$L$11*D37/100</f>
        <v>60.648000000000003</v>
      </c>
      <c r="J37" s="3">
        <f t="shared" ref="J37:J59" si="7">$L$12*D37/100</f>
        <v>62.813999999999986</v>
      </c>
      <c r="K37" s="3">
        <f t="shared" ref="K37:K59" si="8">$L$13*D37/100</f>
        <v>69.311999999999998</v>
      </c>
      <c r="L37" s="3">
        <f t="shared" ref="L37:L59" si="9">$L$14*D37/100</f>
        <v>82.307999999999993</v>
      </c>
      <c r="M37" s="3">
        <f t="shared" ref="M37:M59" si="10">$L$15*D37/100</f>
        <v>94.221000000000004</v>
      </c>
      <c r="N37" s="3">
        <f t="shared" ref="N37:N59" si="11">$L$16*D37/100</f>
        <v>102.88500000000001</v>
      </c>
      <c r="O37" s="3">
        <f t="shared" ref="O37:O59" si="12">$L$17*D37/100</f>
        <v>107.21699999999998</v>
      </c>
      <c r="P37" s="3">
        <f t="shared" ref="P37:P59" si="13">$L$18*D37/100</f>
        <v>108.3</v>
      </c>
      <c r="Q37" s="3">
        <f t="shared" ref="Q37:Q59" si="14">$L$19*D37/100</f>
        <v>107.21699999999998</v>
      </c>
      <c r="R37" s="3">
        <f t="shared" ref="R37:R60" si="15">$L$20*D37/100</f>
        <v>108.3</v>
      </c>
      <c r="S37" s="3">
        <f t="shared" ref="S37:S60" si="16">$L$21*D37/100</f>
        <v>108.3</v>
      </c>
      <c r="T37" s="3">
        <f t="shared" ref="T37:T60" si="17">$L$22*D37/100</f>
        <v>105.051</v>
      </c>
      <c r="U37" s="3">
        <f t="shared" ref="U37:U60" si="18">$L$23*D37/100</f>
        <v>103.96799999999999</v>
      </c>
      <c r="V37" s="3">
        <f t="shared" ref="V37:V60" si="19">$L$24*D37/100</f>
        <v>103.96799999999999</v>
      </c>
      <c r="W37" s="3">
        <f t="shared" ref="W37:W60" si="20">$L$25*D37/100</f>
        <v>100.71899999999999</v>
      </c>
      <c r="X37" s="3">
        <f t="shared" ref="X37:X60" si="21">$L$26*D37/100</f>
        <v>99.63600000000001</v>
      </c>
      <c r="Y37" s="3">
        <f t="shared" ref="Y37:Y60" si="22">$L$27*D37/100</f>
        <v>99.63600000000001</v>
      </c>
      <c r="Z37" s="3">
        <f t="shared" ref="Z37:Z60" si="23">$L$28*D37/100</f>
        <v>100.71899999999999</v>
      </c>
      <c r="AA37" s="3">
        <f t="shared" ref="AA37:AA60" si="24">$L$29*D37/100</f>
        <v>94.221000000000004</v>
      </c>
      <c r="AB37" s="4">
        <f t="shared" ref="AB37:AB60" si="25">$L$30*D37/100</f>
        <v>77.975999999999999</v>
      </c>
      <c r="AC37" s="71">
        <f>SUM(E37:AB37)</f>
        <v>2155.17</v>
      </c>
      <c r="AD37" s="72"/>
    </row>
    <row r="38" spans="2:30" x14ac:dyDescent="0.35">
      <c r="B38" s="5">
        <f t="shared" ref="B38:B60" si="26">B37+1</f>
        <v>2</v>
      </c>
      <c r="C38" s="3">
        <v>2</v>
      </c>
      <c r="D38" s="3">
        <v>3.4</v>
      </c>
      <c r="E38" s="3">
        <f t="shared" si="2"/>
        <v>62.015999999999991</v>
      </c>
      <c r="F38" s="3">
        <f t="shared" si="3"/>
        <v>58.14</v>
      </c>
      <c r="G38" s="3">
        <f t="shared" si="4"/>
        <v>56.201999999999991</v>
      </c>
      <c r="H38" s="3">
        <f t="shared" si="5"/>
        <v>54.264000000000003</v>
      </c>
      <c r="I38" s="3">
        <f t="shared" si="6"/>
        <v>54.264000000000003</v>
      </c>
      <c r="J38" s="3">
        <f t="shared" si="7"/>
        <v>56.201999999999991</v>
      </c>
      <c r="K38" s="3">
        <f t="shared" si="8"/>
        <v>62.015999999999991</v>
      </c>
      <c r="L38" s="3">
        <f t="shared" si="9"/>
        <v>73.643999999999991</v>
      </c>
      <c r="M38" s="3">
        <f t="shared" si="10"/>
        <v>84.302999999999997</v>
      </c>
      <c r="N38" s="3">
        <f t="shared" si="11"/>
        <v>92.055000000000007</v>
      </c>
      <c r="O38" s="3">
        <f t="shared" si="12"/>
        <v>95.930999999999997</v>
      </c>
      <c r="P38" s="3">
        <f t="shared" si="13"/>
        <v>96.9</v>
      </c>
      <c r="Q38" s="3">
        <f t="shared" si="14"/>
        <v>95.930999999999997</v>
      </c>
      <c r="R38" s="3">
        <f t="shared" si="15"/>
        <v>96.9</v>
      </c>
      <c r="S38" s="3">
        <f t="shared" si="16"/>
        <v>96.9</v>
      </c>
      <c r="T38" s="3">
        <f t="shared" si="17"/>
        <v>93.992999999999995</v>
      </c>
      <c r="U38" s="3">
        <f t="shared" si="18"/>
        <v>93.024000000000001</v>
      </c>
      <c r="V38" s="3">
        <f t="shared" si="19"/>
        <v>93.024000000000001</v>
      </c>
      <c r="W38" s="3">
        <f t="shared" si="20"/>
        <v>90.11699999999999</v>
      </c>
      <c r="X38" s="3">
        <f t="shared" si="21"/>
        <v>89.147999999999996</v>
      </c>
      <c r="Y38" s="3">
        <f t="shared" si="22"/>
        <v>89.147999999999996</v>
      </c>
      <c r="Z38" s="3">
        <f t="shared" si="23"/>
        <v>90.11699999999999</v>
      </c>
      <c r="AA38" s="3">
        <f t="shared" si="24"/>
        <v>84.302999999999997</v>
      </c>
      <c r="AB38" s="4">
        <f t="shared" si="25"/>
        <v>69.768000000000001</v>
      </c>
      <c r="AC38" s="68">
        <f t="shared" ref="AC38:AC60" si="27">SUM(E38:AB38)</f>
        <v>1928.3099999999995</v>
      </c>
      <c r="AD38" s="70"/>
    </row>
    <row r="39" spans="2:30" x14ac:dyDescent="0.35">
      <c r="B39" s="5">
        <f t="shared" si="26"/>
        <v>3</v>
      </c>
      <c r="C39" s="3">
        <v>3</v>
      </c>
      <c r="D39" s="3">
        <v>6.3</v>
      </c>
      <c r="E39" s="3">
        <f t="shared" si="2"/>
        <v>114.91199999999999</v>
      </c>
      <c r="F39" s="3">
        <f t="shared" si="3"/>
        <v>107.73</v>
      </c>
      <c r="G39" s="3">
        <f t="shared" si="4"/>
        <v>104.13899999999998</v>
      </c>
      <c r="H39" s="3">
        <f t="shared" si="5"/>
        <v>100.54800000000002</v>
      </c>
      <c r="I39" s="3">
        <f t="shared" si="6"/>
        <v>100.54800000000002</v>
      </c>
      <c r="J39" s="3">
        <f t="shared" si="7"/>
        <v>104.13899999999998</v>
      </c>
      <c r="K39" s="3">
        <f t="shared" si="8"/>
        <v>114.91199999999999</v>
      </c>
      <c r="L39" s="3">
        <f t="shared" si="9"/>
        <v>136.458</v>
      </c>
      <c r="M39" s="3">
        <f t="shared" si="10"/>
        <v>156.20850000000002</v>
      </c>
      <c r="N39" s="3">
        <f t="shared" si="11"/>
        <v>170.57249999999999</v>
      </c>
      <c r="O39" s="3">
        <f t="shared" si="12"/>
        <v>177.75450000000001</v>
      </c>
      <c r="P39" s="3">
        <f t="shared" si="13"/>
        <v>179.55</v>
      </c>
      <c r="Q39" s="3">
        <f t="shared" si="14"/>
        <v>177.75450000000001</v>
      </c>
      <c r="R39" s="3">
        <f t="shared" si="15"/>
        <v>179.55</v>
      </c>
      <c r="S39" s="3">
        <f t="shared" si="16"/>
        <v>179.55</v>
      </c>
      <c r="T39" s="3">
        <f t="shared" si="17"/>
        <v>174.1635</v>
      </c>
      <c r="U39" s="3">
        <f t="shared" si="18"/>
        <v>172.36799999999999</v>
      </c>
      <c r="V39" s="3">
        <f t="shared" si="19"/>
        <v>172.36799999999999</v>
      </c>
      <c r="W39" s="3">
        <f t="shared" si="20"/>
        <v>166.98149999999998</v>
      </c>
      <c r="X39" s="3">
        <f t="shared" si="21"/>
        <v>165.18599999999998</v>
      </c>
      <c r="Y39" s="3">
        <f t="shared" si="22"/>
        <v>165.18599999999998</v>
      </c>
      <c r="Z39" s="3">
        <f t="shared" si="23"/>
        <v>166.98149999999998</v>
      </c>
      <c r="AA39" s="3">
        <f t="shared" si="24"/>
        <v>156.20850000000002</v>
      </c>
      <c r="AB39" s="4">
        <f t="shared" si="25"/>
        <v>129.27600000000001</v>
      </c>
      <c r="AC39" s="68">
        <f t="shared" si="27"/>
        <v>3573.0450000000001</v>
      </c>
      <c r="AD39" s="70"/>
    </row>
    <row r="40" spans="2:30" x14ac:dyDescent="0.35">
      <c r="B40" s="5">
        <f t="shared" si="26"/>
        <v>4</v>
      </c>
      <c r="C40" s="3">
        <v>4</v>
      </c>
      <c r="D40" s="3">
        <v>2.6</v>
      </c>
      <c r="E40" s="3">
        <f t="shared" si="2"/>
        <v>47.424000000000007</v>
      </c>
      <c r="F40" s="3">
        <f t="shared" si="3"/>
        <v>44.46</v>
      </c>
      <c r="G40" s="3">
        <f t="shared" si="4"/>
        <v>42.977999999999994</v>
      </c>
      <c r="H40" s="3">
        <f t="shared" si="5"/>
        <v>41.496000000000002</v>
      </c>
      <c r="I40" s="3">
        <f t="shared" si="6"/>
        <v>41.496000000000002</v>
      </c>
      <c r="J40" s="3">
        <f t="shared" si="7"/>
        <v>42.977999999999994</v>
      </c>
      <c r="K40" s="3">
        <f t="shared" si="8"/>
        <v>47.424000000000007</v>
      </c>
      <c r="L40" s="3">
        <f t="shared" si="9"/>
        <v>56.316000000000003</v>
      </c>
      <c r="M40" s="3">
        <f t="shared" si="10"/>
        <v>64.466999999999999</v>
      </c>
      <c r="N40" s="3">
        <f t="shared" si="11"/>
        <v>70.394999999999996</v>
      </c>
      <c r="O40" s="3">
        <f t="shared" si="12"/>
        <v>73.359000000000009</v>
      </c>
      <c r="P40" s="3">
        <f t="shared" si="13"/>
        <v>74.099999999999994</v>
      </c>
      <c r="Q40" s="3">
        <f t="shared" si="14"/>
        <v>73.359000000000009</v>
      </c>
      <c r="R40" s="3">
        <f t="shared" si="15"/>
        <v>74.099999999999994</v>
      </c>
      <c r="S40" s="3">
        <f t="shared" si="16"/>
        <v>74.099999999999994</v>
      </c>
      <c r="T40" s="3">
        <f t="shared" si="17"/>
        <v>71.876999999999995</v>
      </c>
      <c r="U40" s="3">
        <f t="shared" si="18"/>
        <v>71.13600000000001</v>
      </c>
      <c r="V40" s="3">
        <f t="shared" si="19"/>
        <v>71.13600000000001</v>
      </c>
      <c r="W40" s="3">
        <f t="shared" si="20"/>
        <v>68.912999999999997</v>
      </c>
      <c r="X40" s="3">
        <f t="shared" si="21"/>
        <v>68.171999999999997</v>
      </c>
      <c r="Y40" s="3">
        <f t="shared" si="22"/>
        <v>68.171999999999997</v>
      </c>
      <c r="Z40" s="3">
        <f t="shared" si="23"/>
        <v>68.912999999999997</v>
      </c>
      <c r="AA40" s="3">
        <f t="shared" si="24"/>
        <v>64.466999999999999</v>
      </c>
      <c r="AB40" s="4">
        <f t="shared" si="25"/>
        <v>53.351999999999997</v>
      </c>
      <c r="AC40" s="68">
        <f t="shared" si="27"/>
        <v>1474.5900000000004</v>
      </c>
      <c r="AD40" s="70"/>
    </row>
    <row r="41" spans="2:30" x14ac:dyDescent="0.35">
      <c r="B41" s="5">
        <f t="shared" si="26"/>
        <v>5</v>
      </c>
      <c r="C41" s="3">
        <v>5</v>
      </c>
      <c r="D41" s="3">
        <v>2.5</v>
      </c>
      <c r="E41" s="3">
        <f t="shared" si="2"/>
        <v>45.6</v>
      </c>
      <c r="F41" s="3">
        <f t="shared" si="3"/>
        <v>42.75</v>
      </c>
      <c r="G41" s="3">
        <f t="shared" si="4"/>
        <v>41.324999999999989</v>
      </c>
      <c r="H41" s="3">
        <f t="shared" si="5"/>
        <v>39.900000000000006</v>
      </c>
      <c r="I41" s="3">
        <f t="shared" si="6"/>
        <v>39.900000000000006</v>
      </c>
      <c r="J41" s="3">
        <f t="shared" si="7"/>
        <v>41.324999999999989</v>
      </c>
      <c r="K41" s="3">
        <f t="shared" si="8"/>
        <v>45.6</v>
      </c>
      <c r="L41" s="3">
        <f t="shared" si="9"/>
        <v>54.15</v>
      </c>
      <c r="M41" s="3">
        <f t="shared" si="10"/>
        <v>61.987499999999997</v>
      </c>
      <c r="N41" s="3">
        <f t="shared" si="11"/>
        <v>67.6875</v>
      </c>
      <c r="O41" s="3">
        <f t="shared" si="12"/>
        <v>70.537499999999994</v>
      </c>
      <c r="P41" s="3">
        <f t="shared" si="13"/>
        <v>71.25</v>
      </c>
      <c r="Q41" s="3">
        <f t="shared" si="14"/>
        <v>70.537499999999994</v>
      </c>
      <c r="R41" s="3">
        <f t="shared" si="15"/>
        <v>71.25</v>
      </c>
      <c r="S41" s="3">
        <f t="shared" si="16"/>
        <v>71.25</v>
      </c>
      <c r="T41" s="3">
        <f t="shared" si="17"/>
        <v>69.112499999999997</v>
      </c>
      <c r="U41" s="3">
        <f t="shared" si="18"/>
        <v>68.400000000000006</v>
      </c>
      <c r="V41" s="3">
        <f t="shared" si="19"/>
        <v>68.400000000000006</v>
      </c>
      <c r="W41" s="3">
        <f t="shared" si="20"/>
        <v>66.262500000000003</v>
      </c>
      <c r="X41" s="3">
        <f t="shared" si="21"/>
        <v>65.55</v>
      </c>
      <c r="Y41" s="3">
        <f t="shared" si="22"/>
        <v>65.55</v>
      </c>
      <c r="Z41" s="3">
        <f t="shared" si="23"/>
        <v>66.262500000000003</v>
      </c>
      <c r="AA41" s="3">
        <f t="shared" si="24"/>
        <v>61.987499999999997</v>
      </c>
      <c r="AB41" s="4">
        <f t="shared" si="25"/>
        <v>51.3</v>
      </c>
      <c r="AC41" s="68">
        <f t="shared" si="27"/>
        <v>1417.8749999999998</v>
      </c>
      <c r="AD41" s="70"/>
    </row>
    <row r="42" spans="2:30" x14ac:dyDescent="0.35">
      <c r="B42" s="5">
        <f t="shared" si="26"/>
        <v>6</v>
      </c>
      <c r="C42" s="3">
        <v>6</v>
      </c>
      <c r="D42" s="3">
        <v>4.8</v>
      </c>
      <c r="E42" s="3">
        <f t="shared" si="2"/>
        <v>87.551999999999992</v>
      </c>
      <c r="F42" s="3">
        <f t="shared" si="3"/>
        <v>82.08</v>
      </c>
      <c r="G42" s="3">
        <f t="shared" si="4"/>
        <v>79.343999999999994</v>
      </c>
      <c r="H42" s="3">
        <f t="shared" si="5"/>
        <v>76.608000000000004</v>
      </c>
      <c r="I42" s="3">
        <f t="shared" si="6"/>
        <v>76.608000000000004</v>
      </c>
      <c r="J42" s="3">
        <f t="shared" si="7"/>
        <v>79.343999999999994</v>
      </c>
      <c r="K42" s="3">
        <f t="shared" si="8"/>
        <v>87.551999999999992</v>
      </c>
      <c r="L42" s="3">
        <f t="shared" si="9"/>
        <v>103.96799999999999</v>
      </c>
      <c r="M42" s="3">
        <f t="shared" si="10"/>
        <v>119.01600000000001</v>
      </c>
      <c r="N42" s="3">
        <f t="shared" si="11"/>
        <v>129.96</v>
      </c>
      <c r="O42" s="3">
        <f t="shared" si="12"/>
        <v>135.43199999999999</v>
      </c>
      <c r="P42" s="3">
        <f t="shared" si="13"/>
        <v>136.80000000000001</v>
      </c>
      <c r="Q42" s="3">
        <f t="shared" si="14"/>
        <v>135.43199999999999</v>
      </c>
      <c r="R42" s="3">
        <f t="shared" si="15"/>
        <v>136.80000000000001</v>
      </c>
      <c r="S42" s="3">
        <f t="shared" si="16"/>
        <v>136.80000000000001</v>
      </c>
      <c r="T42" s="3">
        <f t="shared" si="17"/>
        <v>132.696</v>
      </c>
      <c r="U42" s="3">
        <f t="shared" si="18"/>
        <v>131.328</v>
      </c>
      <c r="V42" s="3">
        <f t="shared" si="19"/>
        <v>131.328</v>
      </c>
      <c r="W42" s="3">
        <f t="shared" si="20"/>
        <v>127.22399999999999</v>
      </c>
      <c r="X42" s="3">
        <f t="shared" si="21"/>
        <v>125.85600000000001</v>
      </c>
      <c r="Y42" s="3">
        <f t="shared" si="22"/>
        <v>125.85600000000001</v>
      </c>
      <c r="Z42" s="3">
        <f t="shared" si="23"/>
        <v>127.22399999999999</v>
      </c>
      <c r="AA42" s="3">
        <f t="shared" si="24"/>
        <v>119.01600000000001</v>
      </c>
      <c r="AB42" s="4">
        <f t="shared" si="25"/>
        <v>98.496000000000009</v>
      </c>
      <c r="AC42" s="68">
        <f t="shared" si="27"/>
        <v>2722.3200000000006</v>
      </c>
      <c r="AD42" s="70"/>
    </row>
    <row r="43" spans="2:30" x14ac:dyDescent="0.35">
      <c r="B43" s="5">
        <f t="shared" si="26"/>
        <v>7</v>
      </c>
      <c r="C43" s="3">
        <v>7</v>
      </c>
      <c r="D43" s="3">
        <v>4.4000000000000004</v>
      </c>
      <c r="E43" s="3">
        <f t="shared" si="2"/>
        <v>80.256</v>
      </c>
      <c r="F43" s="3">
        <f t="shared" si="3"/>
        <v>75.240000000000009</v>
      </c>
      <c r="G43" s="3">
        <f t="shared" si="4"/>
        <v>72.731999999999999</v>
      </c>
      <c r="H43" s="3">
        <f t="shared" si="5"/>
        <v>70.224000000000018</v>
      </c>
      <c r="I43" s="3">
        <f t="shared" si="6"/>
        <v>70.224000000000018</v>
      </c>
      <c r="J43" s="3">
        <f t="shared" si="7"/>
        <v>72.731999999999999</v>
      </c>
      <c r="K43" s="3">
        <f t="shared" si="8"/>
        <v>80.256</v>
      </c>
      <c r="L43" s="3">
        <f t="shared" si="9"/>
        <v>95.304000000000016</v>
      </c>
      <c r="M43" s="3">
        <f t="shared" si="10"/>
        <v>109.09800000000001</v>
      </c>
      <c r="N43" s="3">
        <f t="shared" si="11"/>
        <v>119.13000000000002</v>
      </c>
      <c r="O43" s="3">
        <f t="shared" si="12"/>
        <v>124.146</v>
      </c>
      <c r="P43" s="3">
        <f t="shared" si="13"/>
        <v>125.40000000000002</v>
      </c>
      <c r="Q43" s="3">
        <f t="shared" si="14"/>
        <v>124.146</v>
      </c>
      <c r="R43" s="3">
        <f t="shared" si="15"/>
        <v>125.40000000000002</v>
      </c>
      <c r="S43" s="3">
        <f t="shared" si="16"/>
        <v>125.40000000000002</v>
      </c>
      <c r="T43" s="3">
        <f t="shared" si="17"/>
        <v>121.63800000000001</v>
      </c>
      <c r="U43" s="3">
        <f t="shared" si="18"/>
        <v>120.38400000000001</v>
      </c>
      <c r="V43" s="3">
        <f t="shared" si="19"/>
        <v>120.38400000000001</v>
      </c>
      <c r="W43" s="3">
        <f t="shared" si="20"/>
        <v>116.62200000000001</v>
      </c>
      <c r="X43" s="3">
        <f t="shared" si="21"/>
        <v>115.36800000000001</v>
      </c>
      <c r="Y43" s="3">
        <f t="shared" si="22"/>
        <v>115.36800000000001</v>
      </c>
      <c r="Z43" s="3">
        <f t="shared" si="23"/>
        <v>116.62200000000001</v>
      </c>
      <c r="AA43" s="3">
        <f t="shared" si="24"/>
        <v>109.09800000000001</v>
      </c>
      <c r="AB43" s="4">
        <f t="shared" si="25"/>
        <v>90.288000000000011</v>
      </c>
      <c r="AC43" s="68">
        <f t="shared" si="27"/>
        <v>2495.46</v>
      </c>
      <c r="AD43" s="70"/>
    </row>
    <row r="44" spans="2:30" x14ac:dyDescent="0.35">
      <c r="B44" s="5">
        <f t="shared" si="26"/>
        <v>8</v>
      </c>
      <c r="C44" s="3">
        <v>8</v>
      </c>
      <c r="D44" s="3">
        <v>6</v>
      </c>
      <c r="E44" s="3">
        <f t="shared" si="2"/>
        <v>109.44</v>
      </c>
      <c r="F44" s="3">
        <f t="shared" si="3"/>
        <v>102.6</v>
      </c>
      <c r="G44" s="3">
        <f t="shared" si="4"/>
        <v>99.179999999999978</v>
      </c>
      <c r="H44" s="3">
        <f t="shared" si="5"/>
        <v>95.760000000000019</v>
      </c>
      <c r="I44" s="3">
        <f t="shared" si="6"/>
        <v>95.760000000000019</v>
      </c>
      <c r="J44" s="3">
        <f t="shared" si="7"/>
        <v>99.179999999999978</v>
      </c>
      <c r="K44" s="3">
        <f t="shared" si="8"/>
        <v>109.44</v>
      </c>
      <c r="L44" s="3">
        <f t="shared" si="9"/>
        <v>129.96</v>
      </c>
      <c r="M44" s="3">
        <f t="shared" si="10"/>
        <v>148.77000000000001</v>
      </c>
      <c r="N44" s="3">
        <f t="shared" si="11"/>
        <v>162.44999999999999</v>
      </c>
      <c r="O44" s="3">
        <f t="shared" si="12"/>
        <v>169.29</v>
      </c>
      <c r="P44" s="3">
        <f t="shared" si="13"/>
        <v>171</v>
      </c>
      <c r="Q44" s="3">
        <f t="shared" si="14"/>
        <v>169.29</v>
      </c>
      <c r="R44" s="3">
        <f t="shared" si="15"/>
        <v>171</v>
      </c>
      <c r="S44" s="3">
        <f t="shared" si="16"/>
        <v>171</v>
      </c>
      <c r="T44" s="3">
        <f t="shared" si="17"/>
        <v>165.87</v>
      </c>
      <c r="U44" s="3">
        <f t="shared" si="18"/>
        <v>164.16</v>
      </c>
      <c r="V44" s="3">
        <f t="shared" si="19"/>
        <v>164.16</v>
      </c>
      <c r="W44" s="3">
        <f t="shared" si="20"/>
        <v>159.03</v>
      </c>
      <c r="X44" s="3">
        <f t="shared" si="21"/>
        <v>157.32</v>
      </c>
      <c r="Y44" s="3">
        <f t="shared" si="22"/>
        <v>157.32</v>
      </c>
      <c r="Z44" s="3">
        <f t="shared" si="23"/>
        <v>159.03</v>
      </c>
      <c r="AA44" s="3">
        <f t="shared" si="24"/>
        <v>148.77000000000001</v>
      </c>
      <c r="AB44" s="4">
        <f t="shared" si="25"/>
        <v>123.12</v>
      </c>
      <c r="AC44" s="68">
        <f t="shared" si="27"/>
        <v>3402.9</v>
      </c>
      <c r="AD44" s="70"/>
    </row>
    <row r="45" spans="2:30" x14ac:dyDescent="0.35">
      <c r="B45" s="5">
        <f t="shared" si="26"/>
        <v>9</v>
      </c>
      <c r="C45" s="3">
        <v>9</v>
      </c>
      <c r="D45" s="3">
        <v>6.1</v>
      </c>
      <c r="E45" s="3">
        <f t="shared" si="2"/>
        <v>111.264</v>
      </c>
      <c r="F45" s="3">
        <f t="shared" si="3"/>
        <v>104.31</v>
      </c>
      <c r="G45" s="3">
        <f t="shared" si="4"/>
        <v>100.83299999999997</v>
      </c>
      <c r="H45" s="3">
        <f t="shared" si="5"/>
        <v>97.356000000000009</v>
      </c>
      <c r="I45" s="3">
        <f t="shared" si="6"/>
        <v>97.356000000000009</v>
      </c>
      <c r="J45" s="3">
        <f t="shared" si="7"/>
        <v>100.83299999999997</v>
      </c>
      <c r="K45" s="3">
        <f t="shared" si="8"/>
        <v>111.264</v>
      </c>
      <c r="L45" s="3">
        <f t="shared" si="9"/>
        <v>132.12599999999998</v>
      </c>
      <c r="M45" s="3">
        <f t="shared" si="10"/>
        <v>151.24949999999998</v>
      </c>
      <c r="N45" s="3">
        <f t="shared" si="11"/>
        <v>165.1575</v>
      </c>
      <c r="O45" s="3">
        <f t="shared" si="12"/>
        <v>172.11149999999998</v>
      </c>
      <c r="P45" s="3">
        <f t="shared" si="13"/>
        <v>173.85</v>
      </c>
      <c r="Q45" s="3">
        <f t="shared" si="14"/>
        <v>172.11149999999998</v>
      </c>
      <c r="R45" s="3">
        <f t="shared" si="15"/>
        <v>173.85</v>
      </c>
      <c r="S45" s="3">
        <f t="shared" si="16"/>
        <v>173.85</v>
      </c>
      <c r="T45" s="3">
        <f t="shared" si="17"/>
        <v>168.6345</v>
      </c>
      <c r="U45" s="3">
        <f t="shared" si="18"/>
        <v>166.89599999999999</v>
      </c>
      <c r="V45" s="3">
        <f t="shared" si="19"/>
        <v>166.89599999999999</v>
      </c>
      <c r="W45" s="3">
        <f t="shared" si="20"/>
        <v>161.68049999999999</v>
      </c>
      <c r="X45" s="3">
        <f t="shared" si="21"/>
        <v>159.94199999999998</v>
      </c>
      <c r="Y45" s="3">
        <f t="shared" si="22"/>
        <v>159.94199999999998</v>
      </c>
      <c r="Z45" s="3">
        <f t="shared" si="23"/>
        <v>161.68049999999999</v>
      </c>
      <c r="AA45" s="3">
        <f t="shared" si="24"/>
        <v>151.24949999999998</v>
      </c>
      <c r="AB45" s="4">
        <f t="shared" si="25"/>
        <v>125.17199999999998</v>
      </c>
      <c r="AC45" s="68">
        <f t="shared" si="27"/>
        <v>3459.6149999999998</v>
      </c>
      <c r="AD45" s="70"/>
    </row>
    <row r="46" spans="2:30" x14ac:dyDescent="0.35">
      <c r="B46" s="5">
        <f t="shared" si="26"/>
        <v>10</v>
      </c>
      <c r="C46" s="3">
        <v>10</v>
      </c>
      <c r="D46" s="3">
        <v>6.8</v>
      </c>
      <c r="E46" s="3">
        <f t="shared" si="2"/>
        <v>124.03199999999998</v>
      </c>
      <c r="F46" s="3">
        <f t="shared" si="3"/>
        <v>116.28</v>
      </c>
      <c r="G46" s="3">
        <f t="shared" si="4"/>
        <v>112.40399999999998</v>
      </c>
      <c r="H46" s="3">
        <f t="shared" si="5"/>
        <v>108.52800000000001</v>
      </c>
      <c r="I46" s="3">
        <f t="shared" si="6"/>
        <v>108.52800000000001</v>
      </c>
      <c r="J46" s="3">
        <f t="shared" si="7"/>
        <v>112.40399999999998</v>
      </c>
      <c r="K46" s="3">
        <f t="shared" si="8"/>
        <v>124.03199999999998</v>
      </c>
      <c r="L46" s="3">
        <f t="shared" si="9"/>
        <v>147.28799999999998</v>
      </c>
      <c r="M46" s="3">
        <f t="shared" si="10"/>
        <v>168.60599999999999</v>
      </c>
      <c r="N46" s="3">
        <f t="shared" si="11"/>
        <v>184.11</v>
      </c>
      <c r="O46" s="3">
        <f t="shared" si="12"/>
        <v>191.86199999999999</v>
      </c>
      <c r="P46" s="3">
        <f t="shared" si="13"/>
        <v>193.8</v>
      </c>
      <c r="Q46" s="3">
        <f t="shared" si="14"/>
        <v>191.86199999999999</v>
      </c>
      <c r="R46" s="3">
        <f t="shared" si="15"/>
        <v>193.8</v>
      </c>
      <c r="S46" s="3">
        <f t="shared" si="16"/>
        <v>193.8</v>
      </c>
      <c r="T46" s="3">
        <f t="shared" si="17"/>
        <v>187.98599999999999</v>
      </c>
      <c r="U46" s="3">
        <f t="shared" si="18"/>
        <v>186.048</v>
      </c>
      <c r="V46" s="3">
        <f t="shared" si="19"/>
        <v>186.048</v>
      </c>
      <c r="W46" s="3">
        <f t="shared" si="20"/>
        <v>180.23399999999998</v>
      </c>
      <c r="X46" s="3">
        <f t="shared" si="21"/>
        <v>178.29599999999999</v>
      </c>
      <c r="Y46" s="3">
        <f t="shared" si="22"/>
        <v>178.29599999999999</v>
      </c>
      <c r="Z46" s="3">
        <f t="shared" si="23"/>
        <v>180.23399999999998</v>
      </c>
      <c r="AA46" s="3">
        <f t="shared" si="24"/>
        <v>168.60599999999999</v>
      </c>
      <c r="AB46" s="4">
        <f t="shared" si="25"/>
        <v>139.536</v>
      </c>
      <c r="AC46" s="68">
        <f t="shared" si="27"/>
        <v>3856.619999999999</v>
      </c>
      <c r="AD46" s="70"/>
    </row>
    <row r="47" spans="2:30" x14ac:dyDescent="0.35">
      <c r="B47" s="5">
        <f t="shared" si="26"/>
        <v>11</v>
      </c>
      <c r="C47" s="3">
        <v>11</v>
      </c>
      <c r="D47" s="3">
        <v>0</v>
      </c>
      <c r="E47" s="3">
        <f t="shared" si="2"/>
        <v>0</v>
      </c>
      <c r="F47" s="3">
        <f t="shared" si="3"/>
        <v>0</v>
      </c>
      <c r="G47" s="3">
        <f t="shared" si="4"/>
        <v>0</v>
      </c>
      <c r="H47" s="3">
        <f t="shared" si="5"/>
        <v>0</v>
      </c>
      <c r="I47" s="3">
        <f t="shared" si="6"/>
        <v>0</v>
      </c>
      <c r="J47" s="3">
        <f t="shared" si="7"/>
        <v>0</v>
      </c>
      <c r="K47" s="3">
        <f t="shared" si="8"/>
        <v>0</v>
      </c>
      <c r="L47" s="3">
        <f t="shared" si="9"/>
        <v>0</v>
      </c>
      <c r="M47" s="3">
        <f t="shared" si="10"/>
        <v>0</v>
      </c>
      <c r="N47" s="3">
        <f t="shared" si="11"/>
        <v>0</v>
      </c>
      <c r="O47" s="3">
        <f t="shared" si="12"/>
        <v>0</v>
      </c>
      <c r="P47" s="3">
        <f t="shared" si="13"/>
        <v>0</v>
      </c>
      <c r="Q47" s="3">
        <f t="shared" si="14"/>
        <v>0</v>
      </c>
      <c r="R47" s="3">
        <f t="shared" si="15"/>
        <v>0</v>
      </c>
      <c r="S47" s="3">
        <f t="shared" si="16"/>
        <v>0</v>
      </c>
      <c r="T47" s="3">
        <f t="shared" si="17"/>
        <v>0</v>
      </c>
      <c r="U47" s="3">
        <f t="shared" si="18"/>
        <v>0</v>
      </c>
      <c r="V47" s="3">
        <f t="shared" si="19"/>
        <v>0</v>
      </c>
      <c r="W47" s="3">
        <f t="shared" si="20"/>
        <v>0</v>
      </c>
      <c r="X47" s="3">
        <f t="shared" si="21"/>
        <v>0</v>
      </c>
      <c r="Y47" s="3">
        <f t="shared" si="22"/>
        <v>0</v>
      </c>
      <c r="Z47" s="3">
        <f t="shared" si="23"/>
        <v>0</v>
      </c>
      <c r="AA47" s="3">
        <f t="shared" si="24"/>
        <v>0</v>
      </c>
      <c r="AB47" s="4">
        <f t="shared" si="25"/>
        <v>0</v>
      </c>
      <c r="AC47" s="68">
        <f t="shared" si="27"/>
        <v>0</v>
      </c>
      <c r="AD47" s="70"/>
    </row>
    <row r="48" spans="2:30" x14ac:dyDescent="0.35">
      <c r="B48" s="5">
        <f t="shared" si="26"/>
        <v>12</v>
      </c>
      <c r="C48" s="3">
        <v>12</v>
      </c>
      <c r="D48" s="3">
        <v>0</v>
      </c>
      <c r="E48" s="3">
        <f t="shared" si="2"/>
        <v>0</v>
      </c>
      <c r="F48" s="3">
        <f t="shared" si="3"/>
        <v>0</v>
      </c>
      <c r="G48" s="3">
        <f t="shared" si="4"/>
        <v>0</v>
      </c>
      <c r="H48" s="3">
        <f t="shared" si="5"/>
        <v>0</v>
      </c>
      <c r="I48" s="3">
        <f t="shared" si="6"/>
        <v>0</v>
      </c>
      <c r="J48" s="3">
        <f t="shared" si="7"/>
        <v>0</v>
      </c>
      <c r="K48" s="3">
        <f t="shared" si="8"/>
        <v>0</v>
      </c>
      <c r="L48" s="3">
        <f t="shared" si="9"/>
        <v>0</v>
      </c>
      <c r="M48" s="3">
        <f t="shared" si="10"/>
        <v>0</v>
      </c>
      <c r="N48" s="3">
        <f t="shared" si="11"/>
        <v>0</v>
      </c>
      <c r="O48" s="3">
        <f t="shared" si="12"/>
        <v>0</v>
      </c>
      <c r="P48" s="3">
        <f t="shared" si="13"/>
        <v>0</v>
      </c>
      <c r="Q48" s="3">
        <f t="shared" si="14"/>
        <v>0</v>
      </c>
      <c r="R48" s="3">
        <f t="shared" si="15"/>
        <v>0</v>
      </c>
      <c r="S48" s="3">
        <f t="shared" si="16"/>
        <v>0</v>
      </c>
      <c r="T48" s="3">
        <f t="shared" si="17"/>
        <v>0</v>
      </c>
      <c r="U48" s="3">
        <f t="shared" si="18"/>
        <v>0</v>
      </c>
      <c r="V48" s="3">
        <f t="shared" si="19"/>
        <v>0</v>
      </c>
      <c r="W48" s="3">
        <f t="shared" si="20"/>
        <v>0</v>
      </c>
      <c r="X48" s="3">
        <f t="shared" si="21"/>
        <v>0</v>
      </c>
      <c r="Y48" s="3">
        <f t="shared" si="22"/>
        <v>0</v>
      </c>
      <c r="Z48" s="3">
        <f t="shared" si="23"/>
        <v>0</v>
      </c>
      <c r="AA48" s="3">
        <f t="shared" si="24"/>
        <v>0</v>
      </c>
      <c r="AB48" s="4">
        <f t="shared" si="25"/>
        <v>0</v>
      </c>
      <c r="AC48" s="68">
        <f t="shared" si="27"/>
        <v>0</v>
      </c>
      <c r="AD48" s="70"/>
    </row>
    <row r="49" spans="2:30" x14ac:dyDescent="0.35">
      <c r="B49" s="5">
        <f t="shared" si="26"/>
        <v>13</v>
      </c>
      <c r="C49" s="3">
        <v>13</v>
      </c>
      <c r="D49" s="3">
        <v>9.3000000000000007</v>
      </c>
      <c r="E49" s="3">
        <f t="shared" si="2"/>
        <v>169.63200000000001</v>
      </c>
      <c r="F49" s="3">
        <f t="shared" si="3"/>
        <v>159.03000000000003</v>
      </c>
      <c r="G49" s="3">
        <f t="shared" si="4"/>
        <v>153.72899999999998</v>
      </c>
      <c r="H49" s="3">
        <f t="shared" si="5"/>
        <v>148.42800000000003</v>
      </c>
      <c r="I49" s="3">
        <f t="shared" si="6"/>
        <v>148.42800000000003</v>
      </c>
      <c r="J49" s="3">
        <f t="shared" si="7"/>
        <v>153.72899999999998</v>
      </c>
      <c r="K49" s="3">
        <f t="shared" si="8"/>
        <v>169.63200000000001</v>
      </c>
      <c r="L49" s="3">
        <f t="shared" si="9"/>
        <v>201.43800000000002</v>
      </c>
      <c r="M49" s="3">
        <f t="shared" si="10"/>
        <v>230.59350000000003</v>
      </c>
      <c r="N49" s="3">
        <f t="shared" si="11"/>
        <v>251.79750000000004</v>
      </c>
      <c r="O49" s="3">
        <f t="shared" si="12"/>
        <v>262.39949999999999</v>
      </c>
      <c r="P49" s="3">
        <f t="shared" si="13"/>
        <v>265.05</v>
      </c>
      <c r="Q49" s="3">
        <f t="shared" si="14"/>
        <v>262.39949999999999</v>
      </c>
      <c r="R49" s="3">
        <f t="shared" si="15"/>
        <v>265.05</v>
      </c>
      <c r="S49" s="3">
        <f t="shared" si="16"/>
        <v>265.05</v>
      </c>
      <c r="T49" s="3">
        <f t="shared" si="17"/>
        <v>257.0985</v>
      </c>
      <c r="U49" s="3">
        <f t="shared" si="18"/>
        <v>254.44800000000004</v>
      </c>
      <c r="V49" s="3">
        <f t="shared" si="19"/>
        <v>254.44800000000004</v>
      </c>
      <c r="W49" s="3">
        <f t="shared" si="20"/>
        <v>246.49650000000003</v>
      </c>
      <c r="X49" s="3">
        <f t="shared" si="21"/>
        <v>243.84600000000003</v>
      </c>
      <c r="Y49" s="3">
        <f t="shared" si="22"/>
        <v>243.84600000000003</v>
      </c>
      <c r="Z49" s="3">
        <f t="shared" si="23"/>
        <v>246.49650000000003</v>
      </c>
      <c r="AA49" s="3">
        <f t="shared" si="24"/>
        <v>230.59350000000003</v>
      </c>
      <c r="AB49" s="4">
        <f t="shared" si="25"/>
        <v>190.83600000000001</v>
      </c>
      <c r="AC49" s="68">
        <f t="shared" si="27"/>
        <v>5274.4950000000017</v>
      </c>
      <c r="AD49" s="70"/>
    </row>
    <row r="50" spans="2:30" x14ac:dyDescent="0.35">
      <c r="B50" s="5">
        <f t="shared" si="26"/>
        <v>14</v>
      </c>
      <c r="C50" s="3">
        <v>14</v>
      </c>
      <c r="D50" s="3">
        <v>6.8</v>
      </c>
      <c r="E50" s="3">
        <f t="shared" si="2"/>
        <v>124.03199999999998</v>
      </c>
      <c r="F50" s="3">
        <f t="shared" si="3"/>
        <v>116.28</v>
      </c>
      <c r="G50" s="3">
        <f t="shared" si="4"/>
        <v>112.40399999999998</v>
      </c>
      <c r="H50" s="3">
        <f t="shared" si="5"/>
        <v>108.52800000000001</v>
      </c>
      <c r="I50" s="3">
        <f t="shared" si="6"/>
        <v>108.52800000000001</v>
      </c>
      <c r="J50" s="3">
        <f t="shared" si="7"/>
        <v>112.40399999999998</v>
      </c>
      <c r="K50" s="3">
        <f t="shared" si="8"/>
        <v>124.03199999999998</v>
      </c>
      <c r="L50" s="3">
        <f t="shared" si="9"/>
        <v>147.28799999999998</v>
      </c>
      <c r="M50" s="3">
        <f t="shared" si="10"/>
        <v>168.60599999999999</v>
      </c>
      <c r="N50" s="3">
        <f t="shared" si="11"/>
        <v>184.11</v>
      </c>
      <c r="O50" s="3">
        <f t="shared" si="12"/>
        <v>191.86199999999999</v>
      </c>
      <c r="P50" s="3">
        <f t="shared" si="13"/>
        <v>193.8</v>
      </c>
      <c r="Q50" s="3">
        <f t="shared" si="14"/>
        <v>191.86199999999999</v>
      </c>
      <c r="R50" s="3">
        <f t="shared" si="15"/>
        <v>193.8</v>
      </c>
      <c r="S50" s="3">
        <f t="shared" si="16"/>
        <v>193.8</v>
      </c>
      <c r="T50" s="3">
        <f t="shared" si="17"/>
        <v>187.98599999999999</v>
      </c>
      <c r="U50" s="3">
        <f t="shared" si="18"/>
        <v>186.048</v>
      </c>
      <c r="V50" s="3">
        <f t="shared" si="19"/>
        <v>186.048</v>
      </c>
      <c r="W50" s="3">
        <f t="shared" si="20"/>
        <v>180.23399999999998</v>
      </c>
      <c r="X50" s="3">
        <f t="shared" si="21"/>
        <v>178.29599999999999</v>
      </c>
      <c r="Y50" s="3">
        <f t="shared" si="22"/>
        <v>178.29599999999999</v>
      </c>
      <c r="Z50" s="3">
        <f t="shared" si="23"/>
        <v>180.23399999999998</v>
      </c>
      <c r="AA50" s="3">
        <f t="shared" si="24"/>
        <v>168.60599999999999</v>
      </c>
      <c r="AB50" s="4">
        <f t="shared" si="25"/>
        <v>139.536</v>
      </c>
      <c r="AC50" s="68">
        <f t="shared" si="27"/>
        <v>3856.619999999999</v>
      </c>
      <c r="AD50" s="70"/>
    </row>
    <row r="51" spans="2:30" x14ac:dyDescent="0.35">
      <c r="B51" s="5">
        <f t="shared" si="26"/>
        <v>15</v>
      </c>
      <c r="C51" s="3">
        <v>15</v>
      </c>
      <c r="D51" s="3">
        <v>11.1</v>
      </c>
      <c r="E51" s="3">
        <f t="shared" si="2"/>
        <v>202.46399999999997</v>
      </c>
      <c r="F51" s="3">
        <f t="shared" si="3"/>
        <v>189.81</v>
      </c>
      <c r="G51" s="3">
        <f t="shared" si="4"/>
        <v>183.48299999999995</v>
      </c>
      <c r="H51" s="3">
        <f t="shared" si="5"/>
        <v>177.15600000000003</v>
      </c>
      <c r="I51" s="3">
        <f t="shared" si="6"/>
        <v>177.15600000000003</v>
      </c>
      <c r="J51" s="3">
        <f t="shared" si="7"/>
        <v>183.48299999999995</v>
      </c>
      <c r="K51" s="3">
        <f t="shared" si="8"/>
        <v>202.46399999999997</v>
      </c>
      <c r="L51" s="3">
        <f t="shared" si="9"/>
        <v>240.42599999999999</v>
      </c>
      <c r="M51" s="3">
        <f t="shared" si="10"/>
        <v>275.22450000000003</v>
      </c>
      <c r="N51" s="3">
        <f t="shared" si="11"/>
        <v>300.53250000000003</v>
      </c>
      <c r="O51" s="3">
        <f t="shared" si="12"/>
        <v>313.18649999999997</v>
      </c>
      <c r="P51" s="3">
        <f t="shared" si="13"/>
        <v>316.35000000000002</v>
      </c>
      <c r="Q51" s="3">
        <f t="shared" si="14"/>
        <v>313.18649999999997</v>
      </c>
      <c r="R51" s="3">
        <f t="shared" si="15"/>
        <v>316.35000000000002</v>
      </c>
      <c r="S51" s="3">
        <f t="shared" si="16"/>
        <v>316.35000000000002</v>
      </c>
      <c r="T51" s="3">
        <f t="shared" si="17"/>
        <v>306.85950000000003</v>
      </c>
      <c r="U51" s="3">
        <f t="shared" si="18"/>
        <v>303.69599999999997</v>
      </c>
      <c r="V51" s="3">
        <f t="shared" si="19"/>
        <v>303.69599999999997</v>
      </c>
      <c r="W51" s="3">
        <f t="shared" si="20"/>
        <v>294.20549999999997</v>
      </c>
      <c r="X51" s="3">
        <f t="shared" si="21"/>
        <v>291.04200000000003</v>
      </c>
      <c r="Y51" s="3">
        <f t="shared" si="22"/>
        <v>291.04200000000003</v>
      </c>
      <c r="Z51" s="3">
        <f t="shared" si="23"/>
        <v>294.20549999999997</v>
      </c>
      <c r="AA51" s="3">
        <f t="shared" si="24"/>
        <v>275.22450000000003</v>
      </c>
      <c r="AB51" s="4">
        <f t="shared" si="25"/>
        <v>227.77200000000002</v>
      </c>
      <c r="AC51" s="68">
        <f t="shared" si="27"/>
        <v>6295.3650000000007</v>
      </c>
      <c r="AD51" s="70"/>
    </row>
    <row r="52" spans="2:30" x14ac:dyDescent="0.35">
      <c r="B52" s="5">
        <f t="shared" si="26"/>
        <v>16</v>
      </c>
      <c r="C52" s="3">
        <v>16</v>
      </c>
      <c r="D52" s="3">
        <v>3.5</v>
      </c>
      <c r="E52" s="3">
        <f t="shared" si="2"/>
        <v>63.84</v>
      </c>
      <c r="F52" s="3">
        <f t="shared" si="3"/>
        <v>59.85</v>
      </c>
      <c r="G52" s="3">
        <f t="shared" si="4"/>
        <v>57.85499999999999</v>
      </c>
      <c r="H52" s="3">
        <f t="shared" si="5"/>
        <v>55.860000000000007</v>
      </c>
      <c r="I52" s="3">
        <f t="shared" si="6"/>
        <v>55.860000000000007</v>
      </c>
      <c r="J52" s="3">
        <f t="shared" si="7"/>
        <v>57.85499999999999</v>
      </c>
      <c r="K52" s="3">
        <f t="shared" si="8"/>
        <v>63.84</v>
      </c>
      <c r="L52" s="3">
        <f t="shared" si="9"/>
        <v>75.81</v>
      </c>
      <c r="M52" s="3">
        <f t="shared" si="10"/>
        <v>86.782499999999999</v>
      </c>
      <c r="N52" s="3">
        <f t="shared" si="11"/>
        <v>94.762500000000003</v>
      </c>
      <c r="O52" s="3">
        <f t="shared" si="12"/>
        <v>98.752499999999998</v>
      </c>
      <c r="P52" s="3">
        <f t="shared" si="13"/>
        <v>99.75</v>
      </c>
      <c r="Q52" s="3">
        <f t="shared" si="14"/>
        <v>98.752499999999998</v>
      </c>
      <c r="R52" s="3">
        <f t="shared" si="15"/>
        <v>99.75</v>
      </c>
      <c r="S52" s="3">
        <f t="shared" si="16"/>
        <v>99.75</v>
      </c>
      <c r="T52" s="3">
        <f t="shared" si="17"/>
        <v>96.757499999999993</v>
      </c>
      <c r="U52" s="3">
        <f t="shared" si="18"/>
        <v>95.76</v>
      </c>
      <c r="V52" s="3">
        <f t="shared" si="19"/>
        <v>95.76</v>
      </c>
      <c r="W52" s="3">
        <f t="shared" si="20"/>
        <v>92.767499999999998</v>
      </c>
      <c r="X52" s="3">
        <f t="shared" si="21"/>
        <v>91.77</v>
      </c>
      <c r="Y52" s="3">
        <f t="shared" si="22"/>
        <v>91.77</v>
      </c>
      <c r="Z52" s="3">
        <f t="shared" si="23"/>
        <v>92.767499999999998</v>
      </c>
      <c r="AA52" s="3">
        <f t="shared" si="24"/>
        <v>86.782499999999999</v>
      </c>
      <c r="AB52" s="4">
        <f t="shared" si="25"/>
        <v>71.819999999999993</v>
      </c>
      <c r="AC52" s="68">
        <f t="shared" si="27"/>
        <v>1985.0249999999999</v>
      </c>
      <c r="AD52" s="70"/>
    </row>
    <row r="53" spans="2:30" x14ac:dyDescent="0.35">
      <c r="B53" s="5">
        <f t="shared" si="26"/>
        <v>17</v>
      </c>
      <c r="C53" s="3">
        <v>17</v>
      </c>
      <c r="D53" s="3">
        <v>0</v>
      </c>
      <c r="E53" s="3">
        <f t="shared" si="2"/>
        <v>0</v>
      </c>
      <c r="F53" s="3">
        <f t="shared" si="3"/>
        <v>0</v>
      </c>
      <c r="G53" s="3">
        <f t="shared" si="4"/>
        <v>0</v>
      </c>
      <c r="H53" s="3">
        <f t="shared" si="5"/>
        <v>0</v>
      </c>
      <c r="I53" s="3">
        <f t="shared" si="6"/>
        <v>0</v>
      </c>
      <c r="J53" s="3">
        <f t="shared" si="7"/>
        <v>0</v>
      </c>
      <c r="K53" s="3">
        <f t="shared" si="8"/>
        <v>0</v>
      </c>
      <c r="L53" s="3">
        <f t="shared" si="9"/>
        <v>0</v>
      </c>
      <c r="M53" s="3">
        <f t="shared" si="10"/>
        <v>0</v>
      </c>
      <c r="N53" s="3">
        <f t="shared" si="11"/>
        <v>0</v>
      </c>
      <c r="O53" s="3">
        <f t="shared" si="12"/>
        <v>0</v>
      </c>
      <c r="P53" s="3">
        <f t="shared" si="13"/>
        <v>0</v>
      </c>
      <c r="Q53" s="3">
        <f t="shared" si="14"/>
        <v>0</v>
      </c>
      <c r="R53" s="3">
        <f t="shared" si="15"/>
        <v>0</v>
      </c>
      <c r="S53" s="3">
        <f t="shared" si="16"/>
        <v>0</v>
      </c>
      <c r="T53" s="3">
        <f t="shared" si="17"/>
        <v>0</v>
      </c>
      <c r="U53" s="3">
        <f t="shared" si="18"/>
        <v>0</v>
      </c>
      <c r="V53" s="3">
        <f t="shared" si="19"/>
        <v>0</v>
      </c>
      <c r="W53" s="3">
        <f t="shared" si="20"/>
        <v>0</v>
      </c>
      <c r="X53" s="3">
        <f t="shared" si="21"/>
        <v>0</v>
      </c>
      <c r="Y53" s="3">
        <f t="shared" si="22"/>
        <v>0</v>
      </c>
      <c r="Z53" s="3">
        <f t="shared" si="23"/>
        <v>0</v>
      </c>
      <c r="AA53" s="3">
        <f t="shared" si="24"/>
        <v>0</v>
      </c>
      <c r="AB53" s="4">
        <f t="shared" si="25"/>
        <v>0</v>
      </c>
      <c r="AC53" s="68">
        <f t="shared" si="27"/>
        <v>0</v>
      </c>
      <c r="AD53" s="70"/>
    </row>
    <row r="54" spans="2:30" x14ac:dyDescent="0.35">
      <c r="B54" s="5">
        <f t="shared" si="26"/>
        <v>18</v>
      </c>
      <c r="C54" s="3">
        <v>18</v>
      </c>
      <c r="D54" s="3">
        <v>11.7</v>
      </c>
      <c r="E54" s="3">
        <f t="shared" si="2"/>
        <v>213.40799999999999</v>
      </c>
      <c r="F54" s="3">
        <f t="shared" si="3"/>
        <v>200.07</v>
      </c>
      <c r="G54" s="3">
        <f t="shared" si="4"/>
        <v>193.40099999999995</v>
      </c>
      <c r="H54" s="3">
        <f t="shared" si="5"/>
        <v>186.732</v>
      </c>
      <c r="I54" s="3">
        <f t="shared" si="6"/>
        <v>186.732</v>
      </c>
      <c r="J54" s="3">
        <f t="shared" si="7"/>
        <v>193.40099999999995</v>
      </c>
      <c r="K54" s="3">
        <f t="shared" si="8"/>
        <v>213.40799999999999</v>
      </c>
      <c r="L54" s="3">
        <f t="shared" si="9"/>
        <v>253.42199999999997</v>
      </c>
      <c r="M54" s="3">
        <f t="shared" si="10"/>
        <v>290.10149999999999</v>
      </c>
      <c r="N54" s="3">
        <f t="shared" si="11"/>
        <v>316.77749999999997</v>
      </c>
      <c r="O54" s="3">
        <f t="shared" si="12"/>
        <v>330.11549999999994</v>
      </c>
      <c r="P54" s="3">
        <f t="shared" si="13"/>
        <v>333.45</v>
      </c>
      <c r="Q54" s="3">
        <f t="shared" si="14"/>
        <v>330.11549999999994</v>
      </c>
      <c r="R54" s="3">
        <f t="shared" si="15"/>
        <v>333.45</v>
      </c>
      <c r="S54" s="3">
        <f t="shared" si="16"/>
        <v>333.45</v>
      </c>
      <c r="T54" s="3">
        <f t="shared" si="17"/>
        <v>323.44649999999996</v>
      </c>
      <c r="U54" s="3">
        <f t="shared" si="18"/>
        <v>320.11199999999997</v>
      </c>
      <c r="V54" s="3">
        <f t="shared" si="19"/>
        <v>320.11199999999997</v>
      </c>
      <c r="W54" s="3">
        <f t="shared" si="20"/>
        <v>310.10849999999999</v>
      </c>
      <c r="X54" s="3">
        <f t="shared" si="21"/>
        <v>306.774</v>
      </c>
      <c r="Y54" s="3">
        <f t="shared" si="22"/>
        <v>306.774</v>
      </c>
      <c r="Z54" s="3">
        <f t="shared" si="23"/>
        <v>310.10849999999999</v>
      </c>
      <c r="AA54" s="3">
        <f t="shared" si="24"/>
        <v>290.10149999999999</v>
      </c>
      <c r="AB54" s="4">
        <f t="shared" si="25"/>
        <v>240.08399999999997</v>
      </c>
      <c r="AC54" s="68">
        <f t="shared" si="27"/>
        <v>6635.6549999999997</v>
      </c>
      <c r="AD54" s="70"/>
    </row>
    <row r="55" spans="2:30" x14ac:dyDescent="0.35">
      <c r="B55" s="5">
        <f t="shared" si="26"/>
        <v>19</v>
      </c>
      <c r="C55" s="3">
        <v>19</v>
      </c>
      <c r="D55" s="3">
        <v>6.4</v>
      </c>
      <c r="E55" s="3">
        <f t="shared" si="2"/>
        <v>116.736</v>
      </c>
      <c r="F55" s="3">
        <f t="shared" si="3"/>
        <v>109.44</v>
      </c>
      <c r="G55" s="3">
        <f t="shared" si="4"/>
        <v>105.79199999999999</v>
      </c>
      <c r="H55" s="3">
        <f t="shared" si="5"/>
        <v>102.14400000000002</v>
      </c>
      <c r="I55" s="3">
        <f t="shared" si="6"/>
        <v>102.14400000000002</v>
      </c>
      <c r="J55" s="3">
        <f t="shared" si="7"/>
        <v>105.79199999999999</v>
      </c>
      <c r="K55" s="3">
        <f t="shared" si="8"/>
        <v>116.736</v>
      </c>
      <c r="L55" s="3">
        <f t="shared" si="9"/>
        <v>138.62400000000002</v>
      </c>
      <c r="M55" s="3">
        <f t="shared" si="10"/>
        <v>158.68800000000002</v>
      </c>
      <c r="N55" s="3">
        <f t="shared" si="11"/>
        <v>173.28</v>
      </c>
      <c r="O55" s="3">
        <f t="shared" si="12"/>
        <v>180.57600000000002</v>
      </c>
      <c r="P55" s="3">
        <f t="shared" si="13"/>
        <v>182.4</v>
      </c>
      <c r="Q55" s="3">
        <f t="shared" si="14"/>
        <v>180.57600000000002</v>
      </c>
      <c r="R55" s="3">
        <f t="shared" si="15"/>
        <v>182.4</v>
      </c>
      <c r="S55" s="3">
        <f t="shared" si="16"/>
        <v>182.4</v>
      </c>
      <c r="T55" s="3">
        <f t="shared" si="17"/>
        <v>176.928</v>
      </c>
      <c r="U55" s="3">
        <f t="shared" si="18"/>
        <v>175.10400000000001</v>
      </c>
      <c r="V55" s="3">
        <f t="shared" si="19"/>
        <v>175.10400000000001</v>
      </c>
      <c r="W55" s="3">
        <f t="shared" si="20"/>
        <v>169.63200000000001</v>
      </c>
      <c r="X55" s="3">
        <f t="shared" si="21"/>
        <v>167.80799999999999</v>
      </c>
      <c r="Y55" s="3">
        <f t="shared" si="22"/>
        <v>167.80799999999999</v>
      </c>
      <c r="Z55" s="3">
        <f t="shared" si="23"/>
        <v>169.63200000000001</v>
      </c>
      <c r="AA55" s="3">
        <f t="shared" si="24"/>
        <v>158.68800000000002</v>
      </c>
      <c r="AB55" s="4">
        <f t="shared" si="25"/>
        <v>131.328</v>
      </c>
      <c r="AC55" s="68">
        <f t="shared" si="27"/>
        <v>3629.7599999999998</v>
      </c>
      <c r="AD55" s="70"/>
    </row>
    <row r="56" spans="2:30" x14ac:dyDescent="0.35">
      <c r="B56" s="5">
        <f t="shared" si="26"/>
        <v>20</v>
      </c>
      <c r="C56" s="3">
        <v>20</v>
      </c>
      <c r="D56" s="3">
        <v>4.5</v>
      </c>
      <c r="E56" s="3">
        <f t="shared" si="2"/>
        <v>82.08</v>
      </c>
      <c r="F56" s="3">
        <f t="shared" si="3"/>
        <v>76.95</v>
      </c>
      <c r="G56" s="3">
        <f t="shared" si="4"/>
        <v>74.384999999999991</v>
      </c>
      <c r="H56" s="3">
        <f t="shared" si="5"/>
        <v>71.820000000000007</v>
      </c>
      <c r="I56" s="3">
        <f t="shared" si="6"/>
        <v>71.820000000000007</v>
      </c>
      <c r="J56" s="3">
        <f t="shared" si="7"/>
        <v>74.384999999999991</v>
      </c>
      <c r="K56" s="3">
        <f t="shared" si="8"/>
        <v>82.08</v>
      </c>
      <c r="L56" s="3">
        <f t="shared" si="9"/>
        <v>97.47</v>
      </c>
      <c r="M56" s="3">
        <f t="shared" si="10"/>
        <v>111.5775</v>
      </c>
      <c r="N56" s="3">
        <f t="shared" si="11"/>
        <v>121.83750000000001</v>
      </c>
      <c r="O56" s="3">
        <f t="shared" si="12"/>
        <v>126.9675</v>
      </c>
      <c r="P56" s="3">
        <f t="shared" si="13"/>
        <v>128.25</v>
      </c>
      <c r="Q56" s="3">
        <f t="shared" si="14"/>
        <v>126.9675</v>
      </c>
      <c r="R56" s="3">
        <f t="shared" si="15"/>
        <v>128.25</v>
      </c>
      <c r="S56" s="3">
        <f t="shared" si="16"/>
        <v>128.25</v>
      </c>
      <c r="T56" s="3">
        <f t="shared" si="17"/>
        <v>124.4025</v>
      </c>
      <c r="U56" s="3">
        <f t="shared" si="18"/>
        <v>123.12</v>
      </c>
      <c r="V56" s="3">
        <f t="shared" si="19"/>
        <v>123.12</v>
      </c>
      <c r="W56" s="3">
        <f t="shared" si="20"/>
        <v>119.27249999999999</v>
      </c>
      <c r="X56" s="3">
        <f t="shared" si="21"/>
        <v>117.99</v>
      </c>
      <c r="Y56" s="3">
        <f t="shared" si="22"/>
        <v>117.99</v>
      </c>
      <c r="Z56" s="3">
        <f t="shared" si="23"/>
        <v>119.27249999999999</v>
      </c>
      <c r="AA56" s="3">
        <f t="shared" si="24"/>
        <v>111.5775</v>
      </c>
      <c r="AB56" s="4">
        <f t="shared" si="25"/>
        <v>92.34</v>
      </c>
      <c r="AC56" s="68">
        <f t="shared" si="27"/>
        <v>2552.1749999999993</v>
      </c>
      <c r="AD56" s="70"/>
    </row>
    <row r="57" spans="2:30" x14ac:dyDescent="0.35">
      <c r="B57" s="5">
        <f t="shared" si="26"/>
        <v>21</v>
      </c>
      <c r="C57" s="3">
        <v>21</v>
      </c>
      <c r="D57" s="3">
        <v>0</v>
      </c>
      <c r="E57" s="3">
        <f t="shared" si="2"/>
        <v>0</v>
      </c>
      <c r="F57" s="3">
        <f t="shared" si="3"/>
        <v>0</v>
      </c>
      <c r="G57" s="3">
        <f t="shared" si="4"/>
        <v>0</v>
      </c>
      <c r="H57" s="3">
        <f t="shared" si="5"/>
        <v>0</v>
      </c>
      <c r="I57" s="3">
        <f t="shared" si="6"/>
        <v>0</v>
      </c>
      <c r="J57" s="3">
        <f t="shared" si="7"/>
        <v>0</v>
      </c>
      <c r="K57" s="3">
        <f t="shared" si="8"/>
        <v>0</v>
      </c>
      <c r="L57" s="3">
        <f t="shared" si="9"/>
        <v>0</v>
      </c>
      <c r="M57" s="3">
        <f t="shared" si="10"/>
        <v>0</v>
      </c>
      <c r="N57" s="3">
        <f t="shared" si="11"/>
        <v>0</v>
      </c>
      <c r="O57" s="3">
        <f t="shared" si="12"/>
        <v>0</v>
      </c>
      <c r="P57" s="3">
        <f t="shared" si="13"/>
        <v>0</v>
      </c>
      <c r="Q57" s="3">
        <f t="shared" si="14"/>
        <v>0</v>
      </c>
      <c r="R57" s="3">
        <f t="shared" si="15"/>
        <v>0</v>
      </c>
      <c r="S57" s="3">
        <f t="shared" si="16"/>
        <v>0</v>
      </c>
      <c r="T57" s="3">
        <f t="shared" si="17"/>
        <v>0</v>
      </c>
      <c r="U57" s="3">
        <f t="shared" si="18"/>
        <v>0</v>
      </c>
      <c r="V57" s="3">
        <f t="shared" si="19"/>
        <v>0</v>
      </c>
      <c r="W57" s="3">
        <f t="shared" si="20"/>
        <v>0</v>
      </c>
      <c r="X57" s="3">
        <f t="shared" si="21"/>
        <v>0</v>
      </c>
      <c r="Y57" s="3">
        <f t="shared" si="22"/>
        <v>0</v>
      </c>
      <c r="Z57" s="3">
        <f t="shared" si="23"/>
        <v>0</v>
      </c>
      <c r="AA57" s="3">
        <f t="shared" si="24"/>
        <v>0</v>
      </c>
      <c r="AB57" s="4">
        <f t="shared" si="25"/>
        <v>0</v>
      </c>
      <c r="AC57" s="68">
        <f t="shared" si="27"/>
        <v>0</v>
      </c>
      <c r="AD57" s="70"/>
    </row>
    <row r="58" spans="2:30" x14ac:dyDescent="0.35">
      <c r="B58" s="5">
        <f t="shared" si="26"/>
        <v>22</v>
      </c>
      <c r="C58" s="3">
        <v>22</v>
      </c>
      <c r="D58" s="36">
        <v>0</v>
      </c>
      <c r="E58" s="36">
        <f t="shared" si="2"/>
        <v>0</v>
      </c>
      <c r="F58" s="36">
        <f t="shared" si="3"/>
        <v>0</v>
      </c>
      <c r="G58" s="36">
        <f t="shared" si="4"/>
        <v>0</v>
      </c>
      <c r="H58" s="36">
        <f t="shared" si="5"/>
        <v>0</v>
      </c>
      <c r="I58" s="36">
        <f t="shared" si="6"/>
        <v>0</v>
      </c>
      <c r="J58" s="36">
        <f t="shared" si="7"/>
        <v>0</v>
      </c>
      <c r="K58" s="36">
        <f t="shared" si="8"/>
        <v>0</v>
      </c>
      <c r="L58" s="36">
        <f t="shared" si="9"/>
        <v>0</v>
      </c>
      <c r="M58" s="36">
        <f t="shared" si="10"/>
        <v>0</v>
      </c>
      <c r="N58" s="36">
        <f t="shared" si="11"/>
        <v>0</v>
      </c>
      <c r="O58" s="36">
        <f t="shared" si="12"/>
        <v>0</v>
      </c>
      <c r="P58" s="36">
        <f t="shared" si="13"/>
        <v>0</v>
      </c>
      <c r="Q58" s="36">
        <f t="shared" si="14"/>
        <v>0</v>
      </c>
      <c r="R58" s="36">
        <f t="shared" si="15"/>
        <v>0</v>
      </c>
      <c r="S58" s="36">
        <f t="shared" si="16"/>
        <v>0</v>
      </c>
      <c r="T58" s="36">
        <f t="shared" si="17"/>
        <v>0</v>
      </c>
      <c r="U58" s="36">
        <f t="shared" si="18"/>
        <v>0</v>
      </c>
      <c r="V58" s="36">
        <f t="shared" si="19"/>
        <v>0</v>
      </c>
      <c r="W58" s="36">
        <f t="shared" si="20"/>
        <v>0</v>
      </c>
      <c r="X58" s="36">
        <f t="shared" si="21"/>
        <v>0</v>
      </c>
      <c r="Y58" s="36">
        <f t="shared" si="22"/>
        <v>0</v>
      </c>
      <c r="Z58" s="36">
        <f t="shared" si="23"/>
        <v>0</v>
      </c>
      <c r="AA58" s="36">
        <f t="shared" si="24"/>
        <v>0</v>
      </c>
      <c r="AB58" s="57">
        <f t="shared" si="25"/>
        <v>0</v>
      </c>
      <c r="AC58" s="76">
        <f t="shared" si="27"/>
        <v>0</v>
      </c>
      <c r="AD58" s="77"/>
    </row>
    <row r="59" spans="2:30" x14ac:dyDescent="0.35">
      <c r="B59" s="5">
        <f t="shared" si="26"/>
        <v>23</v>
      </c>
      <c r="C59" s="3">
        <v>23</v>
      </c>
      <c r="D59" s="3">
        <v>0</v>
      </c>
      <c r="E59" s="3">
        <f t="shared" si="2"/>
        <v>0</v>
      </c>
      <c r="F59" s="3">
        <f t="shared" si="3"/>
        <v>0</v>
      </c>
      <c r="G59" s="3">
        <f t="shared" si="4"/>
        <v>0</v>
      </c>
      <c r="H59" s="3">
        <f t="shared" si="5"/>
        <v>0</v>
      </c>
      <c r="I59" s="3">
        <f t="shared" si="6"/>
        <v>0</v>
      </c>
      <c r="J59" s="3">
        <f t="shared" si="7"/>
        <v>0</v>
      </c>
      <c r="K59" s="3">
        <f t="shared" si="8"/>
        <v>0</v>
      </c>
      <c r="L59" s="3">
        <f t="shared" si="9"/>
        <v>0</v>
      </c>
      <c r="M59" s="3">
        <f t="shared" si="10"/>
        <v>0</v>
      </c>
      <c r="N59" s="3">
        <f t="shared" si="11"/>
        <v>0</v>
      </c>
      <c r="O59" s="3">
        <f t="shared" si="12"/>
        <v>0</v>
      </c>
      <c r="P59" s="3">
        <f t="shared" si="13"/>
        <v>0</v>
      </c>
      <c r="Q59" s="3">
        <f t="shared" si="14"/>
        <v>0</v>
      </c>
      <c r="R59" s="3">
        <f t="shared" si="15"/>
        <v>0</v>
      </c>
      <c r="S59" s="3">
        <f t="shared" si="16"/>
        <v>0</v>
      </c>
      <c r="T59" s="3">
        <f t="shared" si="17"/>
        <v>0</v>
      </c>
      <c r="U59" s="3">
        <f t="shared" si="18"/>
        <v>0</v>
      </c>
      <c r="V59" s="3">
        <f t="shared" si="19"/>
        <v>0</v>
      </c>
      <c r="W59" s="3">
        <f t="shared" si="20"/>
        <v>0</v>
      </c>
      <c r="X59" s="3">
        <f t="shared" si="21"/>
        <v>0</v>
      </c>
      <c r="Y59" s="3">
        <f t="shared" si="22"/>
        <v>0</v>
      </c>
      <c r="Z59" s="3">
        <f t="shared" si="23"/>
        <v>0</v>
      </c>
      <c r="AA59" s="3">
        <f t="shared" si="24"/>
        <v>0</v>
      </c>
      <c r="AB59" s="4">
        <f t="shared" si="25"/>
        <v>0</v>
      </c>
      <c r="AC59" s="68">
        <f t="shared" si="27"/>
        <v>0</v>
      </c>
      <c r="AD59" s="70"/>
    </row>
    <row r="60" spans="2:30" ht="15" thickBot="1" x14ac:dyDescent="0.4">
      <c r="B60" s="5">
        <f t="shared" si="26"/>
        <v>24</v>
      </c>
      <c r="C60" s="3">
        <v>24</v>
      </c>
      <c r="D60" s="3">
        <v>0</v>
      </c>
      <c r="E60" s="3">
        <f t="shared" si="2"/>
        <v>0</v>
      </c>
      <c r="F60" s="3">
        <f t="shared" ref="F60:Q60" si="28">$L$7*E60/100</f>
        <v>0</v>
      </c>
      <c r="G60" s="3">
        <f t="shared" si="28"/>
        <v>0</v>
      </c>
      <c r="H60" s="3">
        <f t="shared" si="28"/>
        <v>0</v>
      </c>
      <c r="I60" s="3">
        <f t="shared" si="28"/>
        <v>0</v>
      </c>
      <c r="J60" s="3">
        <f t="shared" si="28"/>
        <v>0</v>
      </c>
      <c r="K60" s="3">
        <f t="shared" si="28"/>
        <v>0</v>
      </c>
      <c r="L60" s="3">
        <f t="shared" si="28"/>
        <v>0</v>
      </c>
      <c r="M60" s="3">
        <f t="shared" si="28"/>
        <v>0</v>
      </c>
      <c r="N60" s="3">
        <f t="shared" si="28"/>
        <v>0</v>
      </c>
      <c r="O60" s="3">
        <f t="shared" si="28"/>
        <v>0</v>
      </c>
      <c r="P60" s="3">
        <f t="shared" si="28"/>
        <v>0</v>
      </c>
      <c r="Q60" s="3">
        <f t="shared" si="28"/>
        <v>0</v>
      </c>
      <c r="R60" s="3">
        <f t="shared" si="15"/>
        <v>0</v>
      </c>
      <c r="S60" s="3">
        <f t="shared" si="16"/>
        <v>0</v>
      </c>
      <c r="T60" s="3">
        <f t="shared" si="17"/>
        <v>0</v>
      </c>
      <c r="U60" s="3">
        <f t="shared" si="18"/>
        <v>0</v>
      </c>
      <c r="V60" s="3">
        <f t="shared" si="19"/>
        <v>0</v>
      </c>
      <c r="W60" s="3">
        <f t="shared" si="20"/>
        <v>0</v>
      </c>
      <c r="X60" s="3">
        <f t="shared" si="21"/>
        <v>0</v>
      </c>
      <c r="Y60" s="3">
        <f t="shared" si="22"/>
        <v>0</v>
      </c>
      <c r="Z60" s="3">
        <f t="shared" si="23"/>
        <v>0</v>
      </c>
      <c r="AA60" s="3">
        <f t="shared" si="24"/>
        <v>0</v>
      </c>
      <c r="AB60" s="4">
        <f t="shared" si="25"/>
        <v>0</v>
      </c>
      <c r="AC60" s="74">
        <f t="shared" si="27"/>
        <v>0</v>
      </c>
      <c r="AD60" s="75"/>
    </row>
    <row r="61" spans="2:30" ht="15" thickBot="1" x14ac:dyDescent="0.4"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8"/>
      <c r="AC61" s="68"/>
      <c r="AD61" s="69"/>
    </row>
    <row r="62" spans="2:30" ht="15" thickBot="1" x14ac:dyDescent="0.4">
      <c r="B62" s="58" t="s">
        <v>2</v>
      </c>
      <c r="C62" s="59"/>
      <c r="D62" s="19">
        <f t="shared" ref="D62:AB62" si="29">SUM(D37:D60)</f>
        <v>100</v>
      </c>
      <c r="E62" s="42">
        <f>SUM(E37:E60)</f>
        <v>1823.9999999999998</v>
      </c>
      <c r="F62" s="42">
        <f t="shared" si="29"/>
        <v>1709.9999999999998</v>
      </c>
      <c r="G62" s="42">
        <f t="shared" si="29"/>
        <v>1652.9999999999998</v>
      </c>
      <c r="H62" s="42">
        <f t="shared" si="29"/>
        <v>1595.9999999999998</v>
      </c>
      <c r="I62" s="42">
        <f t="shared" si="29"/>
        <v>1595.9999999999998</v>
      </c>
      <c r="J62" s="42">
        <f t="shared" si="29"/>
        <v>1652.9999999999998</v>
      </c>
      <c r="K62" s="42">
        <f t="shared" si="29"/>
        <v>1823.9999999999998</v>
      </c>
      <c r="L62" s="42">
        <f t="shared" si="29"/>
        <v>2165.9999999999995</v>
      </c>
      <c r="M62" s="42">
        <f t="shared" si="29"/>
        <v>2479.5</v>
      </c>
      <c r="N62" s="42">
        <f t="shared" si="29"/>
        <v>2707.5000000000009</v>
      </c>
      <c r="O62" s="42">
        <f t="shared" si="29"/>
        <v>2821.5</v>
      </c>
      <c r="P62" s="46">
        <f t="shared" si="29"/>
        <v>2850</v>
      </c>
      <c r="Q62" s="42">
        <f t="shared" si="29"/>
        <v>2821.5</v>
      </c>
      <c r="R62" s="42">
        <f t="shared" si="29"/>
        <v>2850</v>
      </c>
      <c r="S62" s="42">
        <f t="shared" si="29"/>
        <v>2850</v>
      </c>
      <c r="T62" s="42">
        <f t="shared" si="29"/>
        <v>2764.5</v>
      </c>
      <c r="U62" s="42">
        <f t="shared" si="29"/>
        <v>2736</v>
      </c>
      <c r="V62" s="42">
        <f t="shared" si="29"/>
        <v>2736</v>
      </c>
      <c r="W62" s="42">
        <f t="shared" si="29"/>
        <v>2650.4999999999995</v>
      </c>
      <c r="X62" s="42">
        <f t="shared" si="29"/>
        <v>2622</v>
      </c>
      <c r="Y62" s="42">
        <f t="shared" si="29"/>
        <v>2622</v>
      </c>
      <c r="Z62" s="42">
        <f t="shared" si="29"/>
        <v>2650.4999999999995</v>
      </c>
      <c r="AA62" s="42">
        <f t="shared" si="29"/>
        <v>2479.5</v>
      </c>
      <c r="AB62" s="43">
        <f t="shared" si="29"/>
        <v>2052</v>
      </c>
      <c r="AC62" s="58">
        <f t="shared" ref="AC62" si="30">SUM(E62:AB62)</f>
        <v>56715</v>
      </c>
      <c r="AD62" s="60"/>
    </row>
    <row r="64" spans="2:30" ht="15" thickBot="1" x14ac:dyDescent="0.4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3:39" ht="15" thickBot="1" x14ac:dyDescent="0.4">
      <c r="C65" s="58" t="s">
        <v>91</v>
      </c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60"/>
      <c r="AB65" s="34">
        <v>500</v>
      </c>
    </row>
    <row r="66" spans="3:39" ht="15" thickBot="1" x14ac:dyDescent="0.4">
      <c r="C66" s="10" t="s">
        <v>68</v>
      </c>
      <c r="D66" s="8"/>
      <c r="E66" s="19">
        <v>0.85</v>
      </c>
      <c r="F66" s="19">
        <v>0.82580645161290323</v>
      </c>
      <c r="G66" s="19">
        <v>0.78548387096774186</v>
      </c>
      <c r="H66" s="19">
        <v>0.73709677419354835</v>
      </c>
      <c r="I66" s="19">
        <v>0.70483870967741935</v>
      </c>
      <c r="J66" s="19">
        <v>0.6645161290322581</v>
      </c>
      <c r="K66" s="19">
        <v>0.63225806451612898</v>
      </c>
      <c r="L66" s="19">
        <v>0.53548387096774186</v>
      </c>
      <c r="M66" s="19">
        <v>0.38225806451612898</v>
      </c>
      <c r="N66" s="19">
        <v>0.19677419354838713</v>
      </c>
      <c r="O66" s="19">
        <v>0.13629032258064519</v>
      </c>
      <c r="P66" s="19">
        <v>0.1</v>
      </c>
      <c r="Q66" s="19">
        <v>0.16</v>
      </c>
      <c r="R66" s="19">
        <v>0.25322580645161286</v>
      </c>
      <c r="S66" s="19">
        <v>0.31370967741935485</v>
      </c>
      <c r="T66" s="19">
        <v>0.3379032258064516</v>
      </c>
      <c r="U66" s="19">
        <v>0.33951612903225803</v>
      </c>
      <c r="V66" s="19">
        <v>0.29354838709677422</v>
      </c>
      <c r="W66" s="19">
        <v>0.29758064516129035</v>
      </c>
      <c r="X66" s="19">
        <v>0.35806451612903223</v>
      </c>
      <c r="Y66" s="19">
        <v>0.52741935483870961</v>
      </c>
      <c r="Z66" s="19">
        <v>0.70080645161290323</v>
      </c>
      <c r="AA66" s="19">
        <v>0.73709677419354835</v>
      </c>
      <c r="AB66" s="20">
        <v>0.78548387096774186</v>
      </c>
    </row>
    <row r="67" spans="3:39" ht="15" thickBot="1" x14ac:dyDescent="0.4">
      <c r="C67" s="13" t="s">
        <v>28</v>
      </c>
      <c r="D67" s="28" t="s">
        <v>27</v>
      </c>
      <c r="E67" s="37" t="s">
        <v>26</v>
      </c>
      <c r="F67" s="37" t="s">
        <v>25</v>
      </c>
      <c r="G67" s="37" t="s">
        <v>24</v>
      </c>
      <c r="H67" s="37" t="s">
        <v>23</v>
      </c>
      <c r="I67" s="37" t="s">
        <v>22</v>
      </c>
      <c r="J67" s="37" t="s">
        <v>21</v>
      </c>
      <c r="K67" s="37" t="s">
        <v>20</v>
      </c>
      <c r="L67" s="37" t="s">
        <v>19</v>
      </c>
      <c r="M67" s="37" t="s">
        <v>18</v>
      </c>
      <c r="N67" s="37" t="s">
        <v>17</v>
      </c>
      <c r="O67" s="37" t="s">
        <v>16</v>
      </c>
      <c r="P67" s="37" t="s">
        <v>15</v>
      </c>
      <c r="Q67" s="37" t="s">
        <v>14</v>
      </c>
      <c r="R67" s="37" t="s">
        <v>13</v>
      </c>
      <c r="S67" s="37" t="s">
        <v>12</v>
      </c>
      <c r="T67" s="37" t="s">
        <v>11</v>
      </c>
      <c r="U67" s="37" t="s">
        <v>10</v>
      </c>
      <c r="V67" s="37" t="s">
        <v>9</v>
      </c>
      <c r="W67" s="37" t="s">
        <v>8</v>
      </c>
      <c r="X67" s="37" t="s">
        <v>7</v>
      </c>
      <c r="Y67" s="37" t="s">
        <v>6</v>
      </c>
      <c r="Z67" s="37" t="s">
        <v>5</v>
      </c>
      <c r="AA67" s="37" t="s">
        <v>4</v>
      </c>
      <c r="AB67" s="38" t="s">
        <v>3</v>
      </c>
      <c r="AJ67" s="30"/>
      <c r="AK67" s="30"/>
      <c r="AL67" s="47"/>
      <c r="AM67" s="30"/>
    </row>
    <row r="68" spans="3:39" x14ac:dyDescent="0.35">
      <c r="C68" s="32">
        <v>1</v>
      </c>
      <c r="D68" s="11">
        <v>6</v>
      </c>
      <c r="E68" s="6">
        <f>$D$68/100*$AB$65*E$66</f>
        <v>25.5</v>
      </c>
      <c r="F68" s="6">
        <f t="shared" ref="F68:AB68" si="31">$D$68/100*$AB$65*F$66</f>
        <v>24.774193548387096</v>
      </c>
      <c r="G68" s="6">
        <f t="shared" si="31"/>
        <v>23.564516129032256</v>
      </c>
      <c r="H68" s="6">
        <f t="shared" si="31"/>
        <v>22.112903225806452</v>
      </c>
      <c r="I68" s="6">
        <f t="shared" si="31"/>
        <v>21.14516129032258</v>
      </c>
      <c r="J68" s="6">
        <f t="shared" si="31"/>
        <v>19.935483870967744</v>
      </c>
      <c r="K68" s="6">
        <f t="shared" si="31"/>
        <v>18.967741935483868</v>
      </c>
      <c r="L68" s="6">
        <f t="shared" si="31"/>
        <v>16.064516129032256</v>
      </c>
      <c r="M68" s="6">
        <f t="shared" si="31"/>
        <v>11.46774193548387</v>
      </c>
      <c r="N68" s="6">
        <f t="shared" si="31"/>
        <v>5.9032258064516139</v>
      </c>
      <c r="O68" s="6">
        <f t="shared" si="31"/>
        <v>4.0887096774193559</v>
      </c>
      <c r="P68" s="6">
        <f t="shared" si="31"/>
        <v>3</v>
      </c>
      <c r="Q68" s="6">
        <f t="shared" si="31"/>
        <v>4.8</v>
      </c>
      <c r="R68" s="6">
        <f t="shared" si="31"/>
        <v>7.5967741935483861</v>
      </c>
      <c r="S68" s="6">
        <f t="shared" si="31"/>
        <v>9.4112903225806459</v>
      </c>
      <c r="T68" s="6">
        <f t="shared" si="31"/>
        <v>10.137096774193548</v>
      </c>
      <c r="U68" s="6">
        <f t="shared" si="31"/>
        <v>10.18548387096774</v>
      </c>
      <c r="V68" s="6">
        <f t="shared" si="31"/>
        <v>8.806451612903226</v>
      </c>
      <c r="W68" s="6">
        <f t="shared" si="31"/>
        <v>8.92741935483871</v>
      </c>
      <c r="X68" s="6">
        <f t="shared" si="31"/>
        <v>10.741935483870966</v>
      </c>
      <c r="Y68" s="6">
        <f t="shared" si="31"/>
        <v>15.822580645161288</v>
      </c>
      <c r="Z68" s="6">
        <f t="shared" si="31"/>
        <v>21.024193548387096</v>
      </c>
      <c r="AA68" s="6">
        <f t="shared" si="31"/>
        <v>22.112903225806452</v>
      </c>
      <c r="AB68" s="22">
        <f t="shared" si="31"/>
        <v>23.564516129032256</v>
      </c>
      <c r="AJ68" s="30"/>
      <c r="AK68" s="30"/>
      <c r="AL68" s="47"/>
      <c r="AM68" s="30"/>
    </row>
    <row r="69" spans="3:39" x14ac:dyDescent="0.35">
      <c r="C69" s="32">
        <v>2</v>
      </c>
      <c r="D69" s="11">
        <v>5</v>
      </c>
      <c r="E69" s="3">
        <f>$D$69/100*$AB$65*E$66</f>
        <v>21.25</v>
      </c>
      <c r="F69" s="3">
        <f t="shared" ref="F69:AB69" si="32">$D$69/100*$AB$65*F$66</f>
        <v>20.64516129032258</v>
      </c>
      <c r="G69" s="3">
        <f t="shared" si="32"/>
        <v>19.637096774193548</v>
      </c>
      <c r="H69" s="3">
        <f t="shared" si="32"/>
        <v>18.427419354838708</v>
      </c>
      <c r="I69" s="3">
        <f t="shared" si="32"/>
        <v>17.620967741935484</v>
      </c>
      <c r="J69" s="3">
        <f t="shared" si="32"/>
        <v>16.612903225806452</v>
      </c>
      <c r="K69" s="3">
        <f t="shared" si="32"/>
        <v>15.806451612903224</v>
      </c>
      <c r="L69" s="3">
        <f t="shared" si="32"/>
        <v>13.387096774193546</v>
      </c>
      <c r="M69" s="3">
        <f t="shared" si="32"/>
        <v>9.5564516129032242</v>
      </c>
      <c r="N69" s="3">
        <f t="shared" si="32"/>
        <v>4.9193548387096779</v>
      </c>
      <c r="O69" s="3">
        <f t="shared" si="32"/>
        <v>3.4072580645161299</v>
      </c>
      <c r="P69" s="3">
        <f t="shared" si="32"/>
        <v>2.5</v>
      </c>
      <c r="Q69" s="3">
        <f t="shared" si="32"/>
        <v>4</v>
      </c>
      <c r="R69" s="3">
        <f t="shared" si="32"/>
        <v>6.3306451612903212</v>
      </c>
      <c r="S69" s="3">
        <f t="shared" si="32"/>
        <v>7.842741935483871</v>
      </c>
      <c r="T69" s="3">
        <f t="shared" si="32"/>
        <v>8.44758064516129</v>
      </c>
      <c r="U69" s="3">
        <f t="shared" si="32"/>
        <v>8.4879032258064502</v>
      </c>
      <c r="V69" s="3">
        <f t="shared" si="32"/>
        <v>7.3387096774193559</v>
      </c>
      <c r="W69" s="3">
        <f t="shared" si="32"/>
        <v>7.4395161290322589</v>
      </c>
      <c r="X69" s="3">
        <f t="shared" si="32"/>
        <v>8.9516129032258061</v>
      </c>
      <c r="Y69" s="3">
        <f t="shared" si="32"/>
        <v>13.18548387096774</v>
      </c>
      <c r="Z69" s="3">
        <f t="shared" si="32"/>
        <v>17.52016129032258</v>
      </c>
      <c r="AA69" s="3">
        <f t="shared" si="32"/>
        <v>18.427419354838708</v>
      </c>
      <c r="AB69" s="4">
        <f t="shared" si="32"/>
        <v>19.637096774193548</v>
      </c>
      <c r="AJ69" s="30"/>
      <c r="AK69" s="30"/>
      <c r="AL69" s="47"/>
      <c r="AM69" s="30"/>
    </row>
    <row r="70" spans="3:39" x14ac:dyDescent="0.35">
      <c r="C70" s="32">
        <v>3</v>
      </c>
      <c r="D70" s="11">
        <v>6</v>
      </c>
      <c r="E70" s="3">
        <f>$D$70/100*$AB$65*E$66</f>
        <v>25.5</v>
      </c>
      <c r="F70" s="3">
        <f t="shared" ref="F70:AB70" si="33">$D$70/100*$AB$65*F$66</f>
        <v>24.774193548387096</v>
      </c>
      <c r="G70" s="3">
        <f t="shared" si="33"/>
        <v>23.564516129032256</v>
      </c>
      <c r="H70" s="3">
        <f t="shared" si="33"/>
        <v>22.112903225806452</v>
      </c>
      <c r="I70" s="3">
        <f t="shared" si="33"/>
        <v>21.14516129032258</v>
      </c>
      <c r="J70" s="3">
        <f t="shared" si="33"/>
        <v>19.935483870967744</v>
      </c>
      <c r="K70" s="3">
        <f t="shared" si="33"/>
        <v>18.967741935483868</v>
      </c>
      <c r="L70" s="3">
        <f t="shared" si="33"/>
        <v>16.064516129032256</v>
      </c>
      <c r="M70" s="3">
        <f t="shared" si="33"/>
        <v>11.46774193548387</v>
      </c>
      <c r="N70" s="3">
        <f t="shared" si="33"/>
        <v>5.9032258064516139</v>
      </c>
      <c r="O70" s="3">
        <f t="shared" si="33"/>
        <v>4.0887096774193559</v>
      </c>
      <c r="P70" s="3">
        <f t="shared" si="33"/>
        <v>3</v>
      </c>
      <c r="Q70" s="3">
        <f t="shared" si="33"/>
        <v>4.8</v>
      </c>
      <c r="R70" s="3">
        <f t="shared" si="33"/>
        <v>7.5967741935483861</v>
      </c>
      <c r="S70" s="3">
        <f t="shared" si="33"/>
        <v>9.4112903225806459</v>
      </c>
      <c r="T70" s="3">
        <f t="shared" si="33"/>
        <v>10.137096774193548</v>
      </c>
      <c r="U70" s="3">
        <f t="shared" si="33"/>
        <v>10.18548387096774</v>
      </c>
      <c r="V70" s="3">
        <f t="shared" si="33"/>
        <v>8.806451612903226</v>
      </c>
      <c r="W70" s="3">
        <f t="shared" si="33"/>
        <v>8.92741935483871</v>
      </c>
      <c r="X70" s="3">
        <f t="shared" si="33"/>
        <v>10.741935483870966</v>
      </c>
      <c r="Y70" s="3">
        <f t="shared" si="33"/>
        <v>15.822580645161288</v>
      </c>
      <c r="Z70" s="3">
        <f t="shared" si="33"/>
        <v>21.024193548387096</v>
      </c>
      <c r="AA70" s="3">
        <f t="shared" si="33"/>
        <v>22.112903225806452</v>
      </c>
      <c r="AB70" s="4">
        <f t="shared" si="33"/>
        <v>23.564516129032256</v>
      </c>
      <c r="AJ70" s="30"/>
      <c r="AK70" s="30"/>
      <c r="AL70" s="47"/>
      <c r="AM70" s="30"/>
    </row>
    <row r="71" spans="3:39" x14ac:dyDescent="0.35">
      <c r="C71" s="32">
        <v>4</v>
      </c>
      <c r="D71" s="11">
        <v>4</v>
      </c>
      <c r="E71" s="3">
        <f>$D$71/100*$AB$65*E$66</f>
        <v>17</v>
      </c>
      <c r="F71" s="3">
        <f t="shared" ref="F71:AB71" si="34">$D$71/100*$AB$65*F$66</f>
        <v>16.516129032258064</v>
      </c>
      <c r="G71" s="3">
        <f t="shared" si="34"/>
        <v>15.709677419354836</v>
      </c>
      <c r="H71" s="3">
        <f t="shared" si="34"/>
        <v>14.741935483870968</v>
      </c>
      <c r="I71" s="3">
        <f t="shared" si="34"/>
        <v>14.096774193548388</v>
      </c>
      <c r="J71" s="3">
        <f t="shared" si="34"/>
        <v>13.290322580645162</v>
      </c>
      <c r="K71" s="3">
        <f t="shared" si="34"/>
        <v>12.64516129032258</v>
      </c>
      <c r="L71" s="3">
        <f t="shared" si="34"/>
        <v>10.709677419354836</v>
      </c>
      <c r="M71" s="3">
        <f t="shared" si="34"/>
        <v>7.6451612903225801</v>
      </c>
      <c r="N71" s="3">
        <f t="shared" si="34"/>
        <v>3.9354838709677424</v>
      </c>
      <c r="O71" s="3">
        <f t="shared" si="34"/>
        <v>2.7258064516129039</v>
      </c>
      <c r="P71" s="3">
        <f t="shared" si="34"/>
        <v>2</v>
      </c>
      <c r="Q71" s="3">
        <f t="shared" si="34"/>
        <v>3.2</v>
      </c>
      <c r="R71" s="3">
        <f t="shared" si="34"/>
        <v>5.0645161290322571</v>
      </c>
      <c r="S71" s="3">
        <f t="shared" si="34"/>
        <v>6.274193548387097</v>
      </c>
      <c r="T71" s="3">
        <f t="shared" si="34"/>
        <v>6.758064516129032</v>
      </c>
      <c r="U71" s="3">
        <f t="shared" si="34"/>
        <v>6.7903225806451601</v>
      </c>
      <c r="V71" s="3">
        <f t="shared" si="34"/>
        <v>5.870967741935484</v>
      </c>
      <c r="W71" s="3">
        <f t="shared" si="34"/>
        <v>5.9516129032258069</v>
      </c>
      <c r="X71" s="3">
        <f t="shared" si="34"/>
        <v>7.1612903225806441</v>
      </c>
      <c r="Y71" s="3">
        <f t="shared" si="34"/>
        <v>10.548387096774192</v>
      </c>
      <c r="Z71" s="3">
        <f t="shared" si="34"/>
        <v>14.016129032258064</v>
      </c>
      <c r="AA71" s="3">
        <f t="shared" si="34"/>
        <v>14.741935483870968</v>
      </c>
      <c r="AB71" s="4">
        <f t="shared" si="34"/>
        <v>15.709677419354836</v>
      </c>
      <c r="AJ71" s="30"/>
      <c r="AK71" s="30"/>
      <c r="AL71" s="47"/>
      <c r="AM71" s="30"/>
    </row>
    <row r="72" spans="3:39" x14ac:dyDescent="0.35">
      <c r="C72" s="32">
        <v>5</v>
      </c>
      <c r="D72" s="11">
        <v>5</v>
      </c>
      <c r="E72" s="3">
        <f>$D$72/100*$AB$65*E$66</f>
        <v>21.25</v>
      </c>
      <c r="F72" s="3">
        <f t="shared" ref="F72:AB72" si="35">$D$72/100*$AB$65*F$66</f>
        <v>20.64516129032258</v>
      </c>
      <c r="G72" s="3">
        <f t="shared" si="35"/>
        <v>19.637096774193548</v>
      </c>
      <c r="H72" s="3">
        <f t="shared" si="35"/>
        <v>18.427419354838708</v>
      </c>
      <c r="I72" s="3">
        <f t="shared" si="35"/>
        <v>17.620967741935484</v>
      </c>
      <c r="J72" s="3">
        <f t="shared" si="35"/>
        <v>16.612903225806452</v>
      </c>
      <c r="K72" s="3">
        <f t="shared" si="35"/>
        <v>15.806451612903224</v>
      </c>
      <c r="L72" s="3">
        <f t="shared" si="35"/>
        <v>13.387096774193546</v>
      </c>
      <c r="M72" s="3">
        <f t="shared" si="35"/>
        <v>9.5564516129032242</v>
      </c>
      <c r="N72" s="3">
        <f t="shared" si="35"/>
        <v>4.9193548387096779</v>
      </c>
      <c r="O72" s="3">
        <f t="shared" si="35"/>
        <v>3.4072580645161299</v>
      </c>
      <c r="P72" s="3">
        <f t="shared" si="35"/>
        <v>2.5</v>
      </c>
      <c r="Q72" s="3">
        <f t="shared" si="35"/>
        <v>4</v>
      </c>
      <c r="R72" s="3">
        <f t="shared" si="35"/>
        <v>6.3306451612903212</v>
      </c>
      <c r="S72" s="3">
        <f t="shared" si="35"/>
        <v>7.842741935483871</v>
      </c>
      <c r="T72" s="3">
        <f t="shared" si="35"/>
        <v>8.44758064516129</v>
      </c>
      <c r="U72" s="3">
        <f t="shared" si="35"/>
        <v>8.4879032258064502</v>
      </c>
      <c r="V72" s="3">
        <f t="shared" si="35"/>
        <v>7.3387096774193559</v>
      </c>
      <c r="W72" s="3">
        <f t="shared" si="35"/>
        <v>7.4395161290322589</v>
      </c>
      <c r="X72" s="3">
        <f t="shared" si="35"/>
        <v>8.9516129032258061</v>
      </c>
      <c r="Y72" s="3">
        <f t="shared" si="35"/>
        <v>13.18548387096774</v>
      </c>
      <c r="Z72" s="3">
        <f t="shared" si="35"/>
        <v>17.52016129032258</v>
      </c>
      <c r="AA72" s="3">
        <f t="shared" si="35"/>
        <v>18.427419354838708</v>
      </c>
      <c r="AB72" s="4">
        <f t="shared" si="35"/>
        <v>19.637096774193548</v>
      </c>
      <c r="AJ72" s="30"/>
      <c r="AK72" s="30"/>
      <c r="AL72" s="47"/>
      <c r="AM72" s="30"/>
    </row>
    <row r="73" spans="3:39" x14ac:dyDescent="0.35">
      <c r="C73" s="32">
        <v>6</v>
      </c>
      <c r="D73" s="11">
        <v>9</v>
      </c>
      <c r="E73" s="3">
        <f>$D$73/100*$AB$65*E$66</f>
        <v>38.25</v>
      </c>
      <c r="F73" s="3">
        <f t="shared" ref="F73:AB73" si="36">$D$73/100*$AB$65*F$66</f>
        <v>37.161290322580648</v>
      </c>
      <c r="G73" s="3">
        <f t="shared" si="36"/>
        <v>35.346774193548384</v>
      </c>
      <c r="H73" s="3">
        <f t="shared" si="36"/>
        <v>33.169354838709673</v>
      </c>
      <c r="I73" s="3">
        <f t="shared" si="36"/>
        <v>31.717741935483872</v>
      </c>
      <c r="J73" s="3">
        <f t="shared" si="36"/>
        <v>29.903225806451616</v>
      </c>
      <c r="K73" s="3">
        <f t="shared" si="36"/>
        <v>28.451612903225804</v>
      </c>
      <c r="L73" s="3">
        <f t="shared" si="36"/>
        <v>24.096774193548384</v>
      </c>
      <c r="M73" s="3">
        <f t="shared" si="36"/>
        <v>17.201612903225804</v>
      </c>
      <c r="N73" s="3">
        <f t="shared" si="36"/>
        <v>8.8548387096774199</v>
      </c>
      <c r="O73" s="3">
        <f t="shared" si="36"/>
        <v>6.1330645161290338</v>
      </c>
      <c r="P73" s="3">
        <f t="shared" si="36"/>
        <v>4.5</v>
      </c>
      <c r="Q73" s="3">
        <f t="shared" si="36"/>
        <v>7.2</v>
      </c>
      <c r="R73" s="3">
        <f t="shared" si="36"/>
        <v>11.395161290322578</v>
      </c>
      <c r="S73" s="3">
        <f t="shared" si="36"/>
        <v>14.116935483870968</v>
      </c>
      <c r="T73" s="3">
        <f t="shared" si="36"/>
        <v>15.205645161290322</v>
      </c>
      <c r="U73" s="3">
        <f t="shared" si="36"/>
        <v>15.278225806451612</v>
      </c>
      <c r="V73" s="3">
        <f t="shared" si="36"/>
        <v>13.20967741935484</v>
      </c>
      <c r="W73" s="3">
        <f t="shared" si="36"/>
        <v>13.391129032258066</v>
      </c>
      <c r="X73" s="3">
        <f t="shared" si="36"/>
        <v>16.112903225806452</v>
      </c>
      <c r="Y73" s="3">
        <f t="shared" si="36"/>
        <v>23.733870967741932</v>
      </c>
      <c r="Z73" s="3">
        <f t="shared" si="36"/>
        <v>31.536290322580644</v>
      </c>
      <c r="AA73" s="3">
        <f t="shared" si="36"/>
        <v>33.169354838709673</v>
      </c>
      <c r="AB73" s="4">
        <f t="shared" si="36"/>
        <v>35.346774193548384</v>
      </c>
      <c r="AJ73" s="30"/>
      <c r="AK73" s="30"/>
      <c r="AL73" s="47"/>
      <c r="AM73" s="30"/>
    </row>
    <row r="74" spans="3:39" x14ac:dyDescent="0.35">
      <c r="C74" s="32">
        <v>7</v>
      </c>
      <c r="D74" s="11">
        <v>5</v>
      </c>
      <c r="E74" s="3">
        <f>$D$74/100*$AB$65*E$66</f>
        <v>21.25</v>
      </c>
      <c r="F74" s="3">
        <f t="shared" ref="F74:AB74" si="37">$D$74/100*$AB$65*F$66</f>
        <v>20.64516129032258</v>
      </c>
      <c r="G74" s="3">
        <f t="shared" si="37"/>
        <v>19.637096774193548</v>
      </c>
      <c r="H74" s="3">
        <f t="shared" si="37"/>
        <v>18.427419354838708</v>
      </c>
      <c r="I74" s="3">
        <f t="shared" si="37"/>
        <v>17.620967741935484</v>
      </c>
      <c r="J74" s="3">
        <f t="shared" si="37"/>
        <v>16.612903225806452</v>
      </c>
      <c r="K74" s="3">
        <f t="shared" si="37"/>
        <v>15.806451612903224</v>
      </c>
      <c r="L74" s="3">
        <f t="shared" si="37"/>
        <v>13.387096774193546</v>
      </c>
      <c r="M74" s="3">
        <f t="shared" si="37"/>
        <v>9.5564516129032242</v>
      </c>
      <c r="N74" s="3">
        <f t="shared" si="37"/>
        <v>4.9193548387096779</v>
      </c>
      <c r="O74" s="3">
        <f t="shared" si="37"/>
        <v>3.4072580645161299</v>
      </c>
      <c r="P74" s="3">
        <f t="shared" si="37"/>
        <v>2.5</v>
      </c>
      <c r="Q74" s="3">
        <f t="shared" si="37"/>
        <v>4</v>
      </c>
      <c r="R74" s="3">
        <f t="shared" si="37"/>
        <v>6.3306451612903212</v>
      </c>
      <c r="S74" s="3">
        <f t="shared" si="37"/>
        <v>7.842741935483871</v>
      </c>
      <c r="T74" s="3">
        <f t="shared" si="37"/>
        <v>8.44758064516129</v>
      </c>
      <c r="U74" s="3">
        <f t="shared" si="37"/>
        <v>8.4879032258064502</v>
      </c>
      <c r="V74" s="3">
        <f t="shared" si="37"/>
        <v>7.3387096774193559</v>
      </c>
      <c r="W74" s="3">
        <f t="shared" si="37"/>
        <v>7.4395161290322589</v>
      </c>
      <c r="X74" s="3">
        <f t="shared" si="37"/>
        <v>8.9516129032258061</v>
      </c>
      <c r="Y74" s="3">
        <f t="shared" si="37"/>
        <v>13.18548387096774</v>
      </c>
      <c r="Z74" s="3">
        <f t="shared" si="37"/>
        <v>17.52016129032258</v>
      </c>
      <c r="AA74" s="3">
        <f t="shared" si="37"/>
        <v>18.427419354838708</v>
      </c>
      <c r="AB74" s="4">
        <f t="shared" si="37"/>
        <v>19.637096774193548</v>
      </c>
      <c r="AL74" s="47"/>
      <c r="AM74" s="30"/>
    </row>
    <row r="75" spans="3:39" x14ac:dyDescent="0.35">
      <c r="C75" s="32">
        <v>8</v>
      </c>
      <c r="D75" s="11">
        <v>5</v>
      </c>
      <c r="E75" s="3">
        <f>$D$75/100*$AB$65*E$66</f>
        <v>21.25</v>
      </c>
      <c r="F75" s="3">
        <f t="shared" ref="F75:AB75" si="38">$D$75/100*$AB$65*F$66</f>
        <v>20.64516129032258</v>
      </c>
      <c r="G75" s="3">
        <f t="shared" si="38"/>
        <v>19.637096774193548</v>
      </c>
      <c r="H75" s="3">
        <f t="shared" si="38"/>
        <v>18.427419354838708</v>
      </c>
      <c r="I75" s="3">
        <f t="shared" si="38"/>
        <v>17.620967741935484</v>
      </c>
      <c r="J75" s="3">
        <f t="shared" si="38"/>
        <v>16.612903225806452</v>
      </c>
      <c r="K75" s="3">
        <f t="shared" si="38"/>
        <v>15.806451612903224</v>
      </c>
      <c r="L75" s="3">
        <f t="shared" si="38"/>
        <v>13.387096774193546</v>
      </c>
      <c r="M75" s="3">
        <f t="shared" si="38"/>
        <v>9.5564516129032242</v>
      </c>
      <c r="N75" s="3">
        <f t="shared" si="38"/>
        <v>4.9193548387096779</v>
      </c>
      <c r="O75" s="3">
        <f t="shared" si="38"/>
        <v>3.4072580645161299</v>
      </c>
      <c r="P75" s="3">
        <f t="shared" si="38"/>
        <v>2.5</v>
      </c>
      <c r="Q75" s="3">
        <f t="shared" si="38"/>
        <v>4</v>
      </c>
      <c r="R75" s="3">
        <f t="shared" si="38"/>
        <v>6.3306451612903212</v>
      </c>
      <c r="S75" s="3">
        <f t="shared" si="38"/>
        <v>7.842741935483871</v>
      </c>
      <c r="T75" s="3">
        <f t="shared" si="38"/>
        <v>8.44758064516129</v>
      </c>
      <c r="U75" s="3">
        <f t="shared" si="38"/>
        <v>8.4879032258064502</v>
      </c>
      <c r="V75" s="3">
        <f t="shared" si="38"/>
        <v>7.3387096774193559</v>
      </c>
      <c r="W75" s="3">
        <f t="shared" si="38"/>
        <v>7.4395161290322589</v>
      </c>
      <c r="X75" s="3">
        <f t="shared" si="38"/>
        <v>8.9516129032258061</v>
      </c>
      <c r="Y75" s="3">
        <f t="shared" si="38"/>
        <v>13.18548387096774</v>
      </c>
      <c r="Z75" s="3">
        <f t="shared" si="38"/>
        <v>17.52016129032258</v>
      </c>
      <c r="AA75" s="3">
        <f t="shared" si="38"/>
        <v>18.427419354838708</v>
      </c>
      <c r="AB75" s="4">
        <f t="shared" si="38"/>
        <v>19.637096774193548</v>
      </c>
      <c r="AL75" s="47"/>
      <c r="AM75" s="30"/>
    </row>
    <row r="76" spans="3:39" x14ac:dyDescent="0.35">
      <c r="C76" s="32">
        <v>9</v>
      </c>
      <c r="D76" s="11">
        <v>5</v>
      </c>
      <c r="E76" s="3">
        <f>$D$76/100*$AB$65*E$66</f>
        <v>21.25</v>
      </c>
      <c r="F76" s="3">
        <f t="shared" ref="F76:AB76" si="39">$D$76/100*$AB$65*F$66</f>
        <v>20.64516129032258</v>
      </c>
      <c r="G76" s="3">
        <f t="shared" si="39"/>
        <v>19.637096774193548</v>
      </c>
      <c r="H76" s="3">
        <f t="shared" si="39"/>
        <v>18.427419354838708</v>
      </c>
      <c r="I76" s="3">
        <f t="shared" si="39"/>
        <v>17.620967741935484</v>
      </c>
      <c r="J76" s="3">
        <f t="shared" si="39"/>
        <v>16.612903225806452</v>
      </c>
      <c r="K76" s="3">
        <f t="shared" si="39"/>
        <v>15.806451612903224</v>
      </c>
      <c r="L76" s="3">
        <f t="shared" si="39"/>
        <v>13.387096774193546</v>
      </c>
      <c r="M76" s="3">
        <f t="shared" si="39"/>
        <v>9.5564516129032242</v>
      </c>
      <c r="N76" s="3">
        <f t="shared" si="39"/>
        <v>4.9193548387096779</v>
      </c>
      <c r="O76" s="3">
        <f t="shared" si="39"/>
        <v>3.4072580645161299</v>
      </c>
      <c r="P76" s="3">
        <f t="shared" si="39"/>
        <v>2.5</v>
      </c>
      <c r="Q76" s="3">
        <f t="shared" si="39"/>
        <v>4</v>
      </c>
      <c r="R76" s="3">
        <f t="shared" si="39"/>
        <v>6.3306451612903212</v>
      </c>
      <c r="S76" s="3">
        <f t="shared" si="39"/>
        <v>7.842741935483871</v>
      </c>
      <c r="T76" s="3">
        <f t="shared" si="39"/>
        <v>8.44758064516129</v>
      </c>
      <c r="U76" s="3">
        <f t="shared" si="39"/>
        <v>8.4879032258064502</v>
      </c>
      <c r="V76" s="3">
        <f t="shared" si="39"/>
        <v>7.3387096774193559</v>
      </c>
      <c r="W76" s="3">
        <f t="shared" si="39"/>
        <v>7.4395161290322589</v>
      </c>
      <c r="X76" s="3">
        <f t="shared" si="39"/>
        <v>8.9516129032258061</v>
      </c>
      <c r="Y76" s="3">
        <f t="shared" si="39"/>
        <v>13.18548387096774</v>
      </c>
      <c r="Z76" s="3">
        <f t="shared" si="39"/>
        <v>17.52016129032258</v>
      </c>
      <c r="AA76" s="3">
        <f t="shared" si="39"/>
        <v>18.427419354838708</v>
      </c>
      <c r="AB76" s="4">
        <f t="shared" si="39"/>
        <v>19.637096774193548</v>
      </c>
      <c r="AL76" s="47"/>
      <c r="AM76" s="30"/>
    </row>
    <row r="77" spans="3:39" x14ac:dyDescent="0.35">
      <c r="C77" s="32">
        <v>10</v>
      </c>
      <c r="D77" s="11">
        <v>8</v>
      </c>
      <c r="E77" s="3">
        <f>$D$77/100*$AB$65*E$66</f>
        <v>34</v>
      </c>
      <c r="F77" s="3">
        <f t="shared" ref="F77:AB77" si="40">$D$77/100*$AB$65*F$66</f>
        <v>33.032258064516128</v>
      </c>
      <c r="G77" s="3">
        <f t="shared" si="40"/>
        <v>31.419354838709673</v>
      </c>
      <c r="H77" s="3">
        <f t="shared" si="40"/>
        <v>29.483870967741936</v>
      </c>
      <c r="I77" s="3">
        <f t="shared" si="40"/>
        <v>28.193548387096776</v>
      </c>
      <c r="J77" s="3">
        <f t="shared" si="40"/>
        <v>26.580645161290324</v>
      </c>
      <c r="K77" s="3">
        <f t="shared" si="40"/>
        <v>25.29032258064516</v>
      </c>
      <c r="L77" s="3">
        <f t="shared" si="40"/>
        <v>21.419354838709673</v>
      </c>
      <c r="M77" s="3">
        <f t="shared" si="40"/>
        <v>15.29032258064516</v>
      </c>
      <c r="N77" s="3">
        <f t="shared" si="40"/>
        <v>7.8709677419354849</v>
      </c>
      <c r="O77" s="3">
        <f t="shared" si="40"/>
        <v>5.4516129032258078</v>
      </c>
      <c r="P77" s="3">
        <f t="shared" si="40"/>
        <v>4</v>
      </c>
      <c r="Q77" s="3">
        <f t="shared" si="40"/>
        <v>6.4</v>
      </c>
      <c r="R77" s="3">
        <f t="shared" si="40"/>
        <v>10.129032258064514</v>
      </c>
      <c r="S77" s="3">
        <f t="shared" si="40"/>
        <v>12.548387096774194</v>
      </c>
      <c r="T77" s="3">
        <f t="shared" si="40"/>
        <v>13.516129032258064</v>
      </c>
      <c r="U77" s="3">
        <f t="shared" si="40"/>
        <v>13.58064516129032</v>
      </c>
      <c r="V77" s="3">
        <f t="shared" si="40"/>
        <v>11.741935483870968</v>
      </c>
      <c r="W77" s="3">
        <f t="shared" si="40"/>
        <v>11.903225806451614</v>
      </c>
      <c r="X77" s="3">
        <f t="shared" si="40"/>
        <v>14.322580645161288</v>
      </c>
      <c r="Y77" s="3">
        <f t="shared" si="40"/>
        <v>21.096774193548384</v>
      </c>
      <c r="Z77" s="3">
        <f t="shared" si="40"/>
        <v>28.032258064516128</v>
      </c>
      <c r="AA77" s="3">
        <f t="shared" si="40"/>
        <v>29.483870967741936</v>
      </c>
      <c r="AB77" s="4">
        <f t="shared" si="40"/>
        <v>31.419354838709673</v>
      </c>
      <c r="AL77" s="47"/>
      <c r="AM77" s="30"/>
    </row>
    <row r="78" spans="3:39" x14ac:dyDescent="0.35">
      <c r="C78" s="32">
        <v>11</v>
      </c>
      <c r="D78" s="11">
        <v>0</v>
      </c>
      <c r="E78" s="3">
        <f>$D$78/100*$AB$65*E$66</f>
        <v>0</v>
      </c>
      <c r="F78" s="3">
        <f t="shared" ref="F78:AB78" si="41">$D$78/100*$AB$65*F$66</f>
        <v>0</v>
      </c>
      <c r="G78" s="3">
        <f t="shared" si="41"/>
        <v>0</v>
      </c>
      <c r="H78" s="3">
        <f t="shared" si="41"/>
        <v>0</v>
      </c>
      <c r="I78" s="3">
        <f t="shared" si="41"/>
        <v>0</v>
      </c>
      <c r="J78" s="3">
        <f t="shared" si="41"/>
        <v>0</v>
      </c>
      <c r="K78" s="3">
        <f t="shared" si="41"/>
        <v>0</v>
      </c>
      <c r="L78" s="3">
        <f t="shared" si="41"/>
        <v>0</v>
      </c>
      <c r="M78" s="3">
        <f t="shared" si="41"/>
        <v>0</v>
      </c>
      <c r="N78" s="3">
        <f t="shared" si="41"/>
        <v>0</v>
      </c>
      <c r="O78" s="3">
        <f t="shared" si="41"/>
        <v>0</v>
      </c>
      <c r="P78" s="3">
        <f t="shared" si="41"/>
        <v>0</v>
      </c>
      <c r="Q78" s="3">
        <f t="shared" si="41"/>
        <v>0</v>
      </c>
      <c r="R78" s="3">
        <f t="shared" si="41"/>
        <v>0</v>
      </c>
      <c r="S78" s="3">
        <f t="shared" si="41"/>
        <v>0</v>
      </c>
      <c r="T78" s="3">
        <f t="shared" si="41"/>
        <v>0</v>
      </c>
      <c r="U78" s="3">
        <f t="shared" si="41"/>
        <v>0</v>
      </c>
      <c r="V78" s="3">
        <f t="shared" si="41"/>
        <v>0</v>
      </c>
      <c r="W78" s="3">
        <f t="shared" si="41"/>
        <v>0</v>
      </c>
      <c r="X78" s="3">
        <f t="shared" si="41"/>
        <v>0</v>
      </c>
      <c r="Y78" s="3">
        <f t="shared" si="41"/>
        <v>0</v>
      </c>
      <c r="Z78" s="3">
        <f t="shared" si="41"/>
        <v>0</v>
      </c>
      <c r="AA78" s="3">
        <f t="shared" si="41"/>
        <v>0</v>
      </c>
      <c r="AB78" s="4">
        <f t="shared" si="41"/>
        <v>0</v>
      </c>
      <c r="AL78" s="47"/>
      <c r="AM78" s="30"/>
    </row>
    <row r="79" spans="3:39" x14ac:dyDescent="0.35">
      <c r="C79" s="32">
        <v>12</v>
      </c>
      <c r="D79" s="11">
        <v>0</v>
      </c>
      <c r="E79" s="3">
        <f>$D$79/100*$AB$65*E$66</f>
        <v>0</v>
      </c>
      <c r="F79" s="3">
        <f t="shared" ref="F79:AB79" si="42">$D$79/100*$AB$65*F$66</f>
        <v>0</v>
      </c>
      <c r="G79" s="3">
        <f t="shared" si="42"/>
        <v>0</v>
      </c>
      <c r="H79" s="3">
        <f t="shared" si="42"/>
        <v>0</v>
      </c>
      <c r="I79" s="3">
        <f t="shared" si="42"/>
        <v>0</v>
      </c>
      <c r="J79" s="3">
        <f t="shared" si="42"/>
        <v>0</v>
      </c>
      <c r="K79" s="3">
        <f t="shared" si="42"/>
        <v>0</v>
      </c>
      <c r="L79" s="3">
        <f t="shared" si="42"/>
        <v>0</v>
      </c>
      <c r="M79" s="3">
        <f t="shared" si="42"/>
        <v>0</v>
      </c>
      <c r="N79" s="3">
        <f t="shared" si="42"/>
        <v>0</v>
      </c>
      <c r="O79" s="3">
        <f t="shared" si="42"/>
        <v>0</v>
      </c>
      <c r="P79" s="3">
        <f t="shared" si="42"/>
        <v>0</v>
      </c>
      <c r="Q79" s="3">
        <f t="shared" si="42"/>
        <v>0</v>
      </c>
      <c r="R79" s="3">
        <f t="shared" si="42"/>
        <v>0</v>
      </c>
      <c r="S79" s="3">
        <f t="shared" si="42"/>
        <v>0</v>
      </c>
      <c r="T79" s="3">
        <f t="shared" si="42"/>
        <v>0</v>
      </c>
      <c r="U79" s="3">
        <f t="shared" si="42"/>
        <v>0</v>
      </c>
      <c r="V79" s="3">
        <f t="shared" si="42"/>
        <v>0</v>
      </c>
      <c r="W79" s="3">
        <f t="shared" si="42"/>
        <v>0</v>
      </c>
      <c r="X79" s="3">
        <f t="shared" si="42"/>
        <v>0</v>
      </c>
      <c r="Y79" s="3">
        <f t="shared" si="42"/>
        <v>0</v>
      </c>
      <c r="Z79" s="3">
        <f t="shared" si="42"/>
        <v>0</v>
      </c>
      <c r="AA79" s="3">
        <f t="shared" si="42"/>
        <v>0</v>
      </c>
      <c r="AB79" s="4">
        <f t="shared" si="42"/>
        <v>0</v>
      </c>
      <c r="AL79" s="47"/>
      <c r="AM79" s="30"/>
    </row>
    <row r="80" spans="3:39" x14ac:dyDescent="0.35">
      <c r="C80" s="32">
        <v>13</v>
      </c>
      <c r="D80" s="11">
        <v>4</v>
      </c>
      <c r="E80" s="3">
        <f>$D$80/100*$AB$65*E$66</f>
        <v>17</v>
      </c>
      <c r="F80" s="3">
        <f t="shared" ref="F80:AB80" si="43">$D$80/100*$AB$65*F$66</f>
        <v>16.516129032258064</v>
      </c>
      <c r="G80" s="3">
        <f t="shared" si="43"/>
        <v>15.709677419354836</v>
      </c>
      <c r="H80" s="3">
        <f t="shared" si="43"/>
        <v>14.741935483870968</v>
      </c>
      <c r="I80" s="3">
        <f t="shared" si="43"/>
        <v>14.096774193548388</v>
      </c>
      <c r="J80" s="3">
        <f t="shared" si="43"/>
        <v>13.290322580645162</v>
      </c>
      <c r="K80" s="3">
        <f t="shared" si="43"/>
        <v>12.64516129032258</v>
      </c>
      <c r="L80" s="3">
        <f t="shared" si="43"/>
        <v>10.709677419354836</v>
      </c>
      <c r="M80" s="3">
        <f t="shared" si="43"/>
        <v>7.6451612903225801</v>
      </c>
      <c r="N80" s="3">
        <f t="shared" si="43"/>
        <v>3.9354838709677424</v>
      </c>
      <c r="O80" s="3">
        <f t="shared" si="43"/>
        <v>2.7258064516129039</v>
      </c>
      <c r="P80" s="3">
        <f t="shared" si="43"/>
        <v>2</v>
      </c>
      <c r="Q80" s="3">
        <f t="shared" si="43"/>
        <v>3.2</v>
      </c>
      <c r="R80" s="3">
        <f t="shared" si="43"/>
        <v>5.0645161290322571</v>
      </c>
      <c r="S80" s="3">
        <f t="shared" si="43"/>
        <v>6.274193548387097</v>
      </c>
      <c r="T80" s="3">
        <f t="shared" si="43"/>
        <v>6.758064516129032</v>
      </c>
      <c r="U80" s="3">
        <f t="shared" si="43"/>
        <v>6.7903225806451601</v>
      </c>
      <c r="V80" s="3">
        <f t="shared" si="43"/>
        <v>5.870967741935484</v>
      </c>
      <c r="W80" s="3">
        <f t="shared" si="43"/>
        <v>5.9516129032258069</v>
      </c>
      <c r="X80" s="3">
        <f t="shared" si="43"/>
        <v>7.1612903225806441</v>
      </c>
      <c r="Y80" s="3">
        <f t="shared" si="43"/>
        <v>10.548387096774192</v>
      </c>
      <c r="Z80" s="3">
        <f t="shared" si="43"/>
        <v>14.016129032258064</v>
      </c>
      <c r="AA80" s="3">
        <f t="shared" si="43"/>
        <v>14.741935483870968</v>
      </c>
      <c r="AB80" s="4">
        <f t="shared" si="43"/>
        <v>15.709677419354836</v>
      </c>
      <c r="AL80" s="47"/>
      <c r="AM80" s="30"/>
    </row>
    <row r="81" spans="2:39" x14ac:dyDescent="0.35">
      <c r="C81" s="32">
        <v>14</v>
      </c>
      <c r="D81" s="11">
        <v>6</v>
      </c>
      <c r="E81" s="3">
        <f>$D$81/100*$AB$65*E$66</f>
        <v>25.5</v>
      </c>
      <c r="F81" s="3">
        <f t="shared" ref="F81:AB81" si="44">$D$81/100*$AB$65*F$66</f>
        <v>24.774193548387096</v>
      </c>
      <c r="G81" s="3">
        <f t="shared" si="44"/>
        <v>23.564516129032256</v>
      </c>
      <c r="H81" s="3">
        <f t="shared" si="44"/>
        <v>22.112903225806452</v>
      </c>
      <c r="I81" s="3">
        <f t="shared" si="44"/>
        <v>21.14516129032258</v>
      </c>
      <c r="J81" s="3">
        <f t="shared" si="44"/>
        <v>19.935483870967744</v>
      </c>
      <c r="K81" s="3">
        <f t="shared" si="44"/>
        <v>18.967741935483868</v>
      </c>
      <c r="L81" s="3">
        <f t="shared" si="44"/>
        <v>16.064516129032256</v>
      </c>
      <c r="M81" s="3">
        <f t="shared" si="44"/>
        <v>11.46774193548387</v>
      </c>
      <c r="N81" s="3">
        <f t="shared" si="44"/>
        <v>5.9032258064516139</v>
      </c>
      <c r="O81" s="3">
        <f t="shared" si="44"/>
        <v>4.0887096774193559</v>
      </c>
      <c r="P81" s="3">
        <f t="shared" si="44"/>
        <v>3</v>
      </c>
      <c r="Q81" s="3">
        <f t="shared" si="44"/>
        <v>4.8</v>
      </c>
      <c r="R81" s="3">
        <f t="shared" si="44"/>
        <v>7.5967741935483861</v>
      </c>
      <c r="S81" s="3">
        <f t="shared" si="44"/>
        <v>9.4112903225806459</v>
      </c>
      <c r="T81" s="3">
        <f t="shared" si="44"/>
        <v>10.137096774193548</v>
      </c>
      <c r="U81" s="3">
        <f t="shared" si="44"/>
        <v>10.18548387096774</v>
      </c>
      <c r="V81" s="3">
        <f t="shared" si="44"/>
        <v>8.806451612903226</v>
      </c>
      <c r="W81" s="3">
        <f t="shared" si="44"/>
        <v>8.92741935483871</v>
      </c>
      <c r="X81" s="3">
        <f t="shared" si="44"/>
        <v>10.741935483870966</v>
      </c>
      <c r="Y81" s="3">
        <f t="shared" si="44"/>
        <v>15.822580645161288</v>
      </c>
      <c r="Z81" s="3">
        <f t="shared" si="44"/>
        <v>21.024193548387096</v>
      </c>
      <c r="AA81" s="3">
        <f t="shared" si="44"/>
        <v>22.112903225806452</v>
      </c>
      <c r="AB81" s="4">
        <f t="shared" si="44"/>
        <v>23.564516129032256</v>
      </c>
      <c r="AL81" s="47"/>
      <c r="AM81" s="30"/>
    </row>
    <row r="82" spans="2:39" x14ac:dyDescent="0.35">
      <c r="C82" s="32">
        <v>15</v>
      </c>
      <c r="D82" s="11">
        <v>7</v>
      </c>
      <c r="E82" s="3">
        <f>$D$82/100*$AB$65*E$66</f>
        <v>29.75</v>
      </c>
      <c r="F82" s="3">
        <f t="shared" ref="F82:AB82" si="45">$D$82/100*$AB$65*F$66</f>
        <v>28.903225806451612</v>
      </c>
      <c r="G82" s="3">
        <f t="shared" si="45"/>
        <v>27.491935483870964</v>
      </c>
      <c r="H82" s="3">
        <f t="shared" si="45"/>
        <v>25.798387096774192</v>
      </c>
      <c r="I82" s="3">
        <f t="shared" si="45"/>
        <v>24.669354838709676</v>
      </c>
      <c r="J82" s="3">
        <f t="shared" si="45"/>
        <v>23.258064516129032</v>
      </c>
      <c r="K82" s="3">
        <f t="shared" si="45"/>
        <v>22.129032258064516</v>
      </c>
      <c r="L82" s="3">
        <f t="shared" si="45"/>
        <v>18.741935483870964</v>
      </c>
      <c r="M82" s="3">
        <f t="shared" si="45"/>
        <v>13.379032258064514</v>
      </c>
      <c r="N82" s="3">
        <f t="shared" si="45"/>
        <v>6.8870967741935498</v>
      </c>
      <c r="O82" s="3">
        <f t="shared" si="45"/>
        <v>4.7701612903225818</v>
      </c>
      <c r="P82" s="3">
        <f t="shared" si="45"/>
        <v>3.5</v>
      </c>
      <c r="Q82" s="3">
        <f t="shared" si="45"/>
        <v>5.6000000000000005</v>
      </c>
      <c r="R82" s="3">
        <f t="shared" si="45"/>
        <v>8.8629032258064502</v>
      </c>
      <c r="S82" s="3">
        <f t="shared" si="45"/>
        <v>10.97983870967742</v>
      </c>
      <c r="T82" s="3">
        <f t="shared" si="45"/>
        <v>11.826612903225806</v>
      </c>
      <c r="U82" s="3">
        <f t="shared" si="45"/>
        <v>11.88306451612903</v>
      </c>
      <c r="V82" s="3">
        <f t="shared" si="45"/>
        <v>10.274193548387098</v>
      </c>
      <c r="W82" s="3">
        <f t="shared" si="45"/>
        <v>10.415322580645162</v>
      </c>
      <c r="X82" s="3">
        <f t="shared" si="45"/>
        <v>12.532258064516128</v>
      </c>
      <c r="Y82" s="3">
        <f t="shared" si="45"/>
        <v>18.459677419354836</v>
      </c>
      <c r="Z82" s="3">
        <f t="shared" si="45"/>
        <v>24.528225806451612</v>
      </c>
      <c r="AA82" s="3">
        <f t="shared" si="45"/>
        <v>25.798387096774192</v>
      </c>
      <c r="AB82" s="4">
        <f t="shared" si="45"/>
        <v>27.491935483870964</v>
      </c>
      <c r="AL82" s="47"/>
      <c r="AM82" s="30"/>
    </row>
    <row r="83" spans="2:39" x14ac:dyDescent="0.35">
      <c r="C83" s="32">
        <v>16</v>
      </c>
      <c r="D83" s="11">
        <v>7</v>
      </c>
      <c r="E83" s="3">
        <f>$D$83/100*$AB$65*E$66</f>
        <v>29.75</v>
      </c>
      <c r="F83" s="3">
        <f t="shared" ref="F83:AB83" si="46">$D$83/100*$AB$65*F$66</f>
        <v>28.903225806451612</v>
      </c>
      <c r="G83" s="3">
        <f t="shared" si="46"/>
        <v>27.491935483870964</v>
      </c>
      <c r="H83" s="3">
        <f t="shared" si="46"/>
        <v>25.798387096774192</v>
      </c>
      <c r="I83" s="3">
        <f t="shared" si="46"/>
        <v>24.669354838709676</v>
      </c>
      <c r="J83" s="3">
        <f t="shared" si="46"/>
        <v>23.258064516129032</v>
      </c>
      <c r="K83" s="3">
        <f t="shared" si="46"/>
        <v>22.129032258064516</v>
      </c>
      <c r="L83" s="3">
        <f t="shared" si="46"/>
        <v>18.741935483870964</v>
      </c>
      <c r="M83" s="3">
        <f t="shared" si="46"/>
        <v>13.379032258064514</v>
      </c>
      <c r="N83" s="3">
        <f t="shared" si="46"/>
        <v>6.8870967741935498</v>
      </c>
      <c r="O83" s="3">
        <f t="shared" si="46"/>
        <v>4.7701612903225818</v>
      </c>
      <c r="P83" s="3">
        <f t="shared" si="46"/>
        <v>3.5</v>
      </c>
      <c r="Q83" s="3">
        <f t="shared" si="46"/>
        <v>5.6000000000000005</v>
      </c>
      <c r="R83" s="3">
        <f t="shared" si="46"/>
        <v>8.8629032258064502</v>
      </c>
      <c r="S83" s="3">
        <f t="shared" si="46"/>
        <v>10.97983870967742</v>
      </c>
      <c r="T83" s="3">
        <f t="shared" si="46"/>
        <v>11.826612903225806</v>
      </c>
      <c r="U83" s="3">
        <f t="shared" si="46"/>
        <v>11.88306451612903</v>
      </c>
      <c r="V83" s="3">
        <f t="shared" si="46"/>
        <v>10.274193548387098</v>
      </c>
      <c r="W83" s="3">
        <f t="shared" si="46"/>
        <v>10.415322580645162</v>
      </c>
      <c r="X83" s="3">
        <f t="shared" si="46"/>
        <v>12.532258064516128</v>
      </c>
      <c r="Y83" s="3">
        <f t="shared" si="46"/>
        <v>18.459677419354836</v>
      </c>
      <c r="Z83" s="3">
        <f t="shared" si="46"/>
        <v>24.528225806451612</v>
      </c>
      <c r="AA83" s="3">
        <f t="shared" si="46"/>
        <v>25.798387096774192</v>
      </c>
      <c r="AB83" s="4">
        <f t="shared" si="46"/>
        <v>27.491935483870964</v>
      </c>
      <c r="AL83" s="47"/>
      <c r="AM83" s="30"/>
    </row>
    <row r="84" spans="2:39" x14ac:dyDescent="0.35">
      <c r="C84" s="32">
        <v>17</v>
      </c>
      <c r="D84" s="11">
        <v>0</v>
      </c>
      <c r="E84" s="3">
        <f>$D$84/100*$AB$65*E$66</f>
        <v>0</v>
      </c>
      <c r="F84" s="3">
        <f t="shared" ref="F84:AB84" si="47">$D$84/100*$AB$65*F$66</f>
        <v>0</v>
      </c>
      <c r="G84" s="3">
        <f t="shared" si="47"/>
        <v>0</v>
      </c>
      <c r="H84" s="3">
        <f t="shared" si="47"/>
        <v>0</v>
      </c>
      <c r="I84" s="3">
        <f t="shared" si="47"/>
        <v>0</v>
      </c>
      <c r="J84" s="3">
        <f t="shared" si="47"/>
        <v>0</v>
      </c>
      <c r="K84" s="3">
        <f t="shared" si="47"/>
        <v>0</v>
      </c>
      <c r="L84" s="3">
        <f t="shared" si="47"/>
        <v>0</v>
      </c>
      <c r="M84" s="3">
        <f t="shared" si="47"/>
        <v>0</v>
      </c>
      <c r="N84" s="3">
        <f t="shared" si="47"/>
        <v>0</v>
      </c>
      <c r="O84" s="3">
        <f t="shared" si="47"/>
        <v>0</v>
      </c>
      <c r="P84" s="3">
        <f t="shared" si="47"/>
        <v>0</v>
      </c>
      <c r="Q84" s="3">
        <f t="shared" si="47"/>
        <v>0</v>
      </c>
      <c r="R84" s="3">
        <f t="shared" si="47"/>
        <v>0</v>
      </c>
      <c r="S84" s="3">
        <f t="shared" si="47"/>
        <v>0</v>
      </c>
      <c r="T84" s="3">
        <f t="shared" si="47"/>
        <v>0</v>
      </c>
      <c r="U84" s="3">
        <f t="shared" si="47"/>
        <v>0</v>
      </c>
      <c r="V84" s="3">
        <f t="shared" si="47"/>
        <v>0</v>
      </c>
      <c r="W84" s="3">
        <f t="shared" si="47"/>
        <v>0</v>
      </c>
      <c r="X84" s="3">
        <f t="shared" si="47"/>
        <v>0</v>
      </c>
      <c r="Y84" s="3">
        <f t="shared" si="47"/>
        <v>0</v>
      </c>
      <c r="Z84" s="3">
        <f t="shared" si="47"/>
        <v>0</v>
      </c>
      <c r="AA84" s="3">
        <f t="shared" si="47"/>
        <v>0</v>
      </c>
      <c r="AB84" s="4">
        <f t="shared" si="47"/>
        <v>0</v>
      </c>
      <c r="AL84" s="47"/>
      <c r="AM84" s="30"/>
    </row>
    <row r="85" spans="2:39" x14ac:dyDescent="0.35">
      <c r="C85" s="32">
        <v>18</v>
      </c>
      <c r="D85" s="11">
        <v>5</v>
      </c>
      <c r="E85" s="3">
        <f>$D$85/100*$AB$65*E$66</f>
        <v>21.25</v>
      </c>
      <c r="F85" s="3">
        <f t="shared" ref="F85:AB85" si="48">$D$85/100*$AB$65*F$66</f>
        <v>20.64516129032258</v>
      </c>
      <c r="G85" s="3">
        <f t="shared" si="48"/>
        <v>19.637096774193548</v>
      </c>
      <c r="H85" s="3">
        <f t="shared" si="48"/>
        <v>18.427419354838708</v>
      </c>
      <c r="I85" s="3">
        <f t="shared" si="48"/>
        <v>17.620967741935484</v>
      </c>
      <c r="J85" s="3">
        <f t="shared" si="48"/>
        <v>16.612903225806452</v>
      </c>
      <c r="K85" s="3">
        <f t="shared" si="48"/>
        <v>15.806451612903224</v>
      </c>
      <c r="L85" s="3">
        <f t="shared" si="48"/>
        <v>13.387096774193546</v>
      </c>
      <c r="M85" s="3">
        <f t="shared" si="48"/>
        <v>9.5564516129032242</v>
      </c>
      <c r="N85" s="3">
        <f t="shared" si="48"/>
        <v>4.9193548387096779</v>
      </c>
      <c r="O85" s="3">
        <f t="shared" si="48"/>
        <v>3.4072580645161299</v>
      </c>
      <c r="P85" s="3">
        <f t="shared" si="48"/>
        <v>2.5</v>
      </c>
      <c r="Q85" s="3">
        <f t="shared" si="48"/>
        <v>4</v>
      </c>
      <c r="R85" s="3">
        <f t="shared" si="48"/>
        <v>6.3306451612903212</v>
      </c>
      <c r="S85" s="3">
        <f t="shared" si="48"/>
        <v>7.842741935483871</v>
      </c>
      <c r="T85" s="3">
        <f t="shared" si="48"/>
        <v>8.44758064516129</v>
      </c>
      <c r="U85" s="3">
        <f t="shared" si="48"/>
        <v>8.4879032258064502</v>
      </c>
      <c r="V85" s="3">
        <f t="shared" si="48"/>
        <v>7.3387096774193559</v>
      </c>
      <c r="W85" s="3">
        <f t="shared" si="48"/>
        <v>7.4395161290322589</v>
      </c>
      <c r="X85" s="3">
        <f t="shared" si="48"/>
        <v>8.9516129032258061</v>
      </c>
      <c r="Y85" s="3">
        <f t="shared" si="48"/>
        <v>13.18548387096774</v>
      </c>
      <c r="Z85" s="3">
        <f t="shared" si="48"/>
        <v>17.52016129032258</v>
      </c>
      <c r="AA85" s="3">
        <f t="shared" si="48"/>
        <v>18.427419354838708</v>
      </c>
      <c r="AB85" s="4">
        <f t="shared" si="48"/>
        <v>19.637096774193548</v>
      </c>
      <c r="AL85" s="47"/>
      <c r="AM85" s="30"/>
    </row>
    <row r="86" spans="2:39" x14ac:dyDescent="0.35">
      <c r="C86" s="32">
        <v>19</v>
      </c>
      <c r="D86" s="11">
        <v>7</v>
      </c>
      <c r="E86" s="3">
        <f>$D$86/100*$AB$65*E$66</f>
        <v>29.75</v>
      </c>
      <c r="F86" s="3">
        <f t="shared" ref="F86:AB86" si="49">$D$86/100*$AB$65*F$66</f>
        <v>28.903225806451612</v>
      </c>
      <c r="G86" s="3">
        <f t="shared" si="49"/>
        <v>27.491935483870964</v>
      </c>
      <c r="H86" s="3">
        <f t="shared" si="49"/>
        <v>25.798387096774192</v>
      </c>
      <c r="I86" s="3">
        <f t="shared" si="49"/>
        <v>24.669354838709676</v>
      </c>
      <c r="J86" s="3">
        <f t="shared" si="49"/>
        <v>23.258064516129032</v>
      </c>
      <c r="K86" s="3">
        <f t="shared" si="49"/>
        <v>22.129032258064516</v>
      </c>
      <c r="L86" s="3">
        <f t="shared" si="49"/>
        <v>18.741935483870964</v>
      </c>
      <c r="M86" s="3">
        <f t="shared" si="49"/>
        <v>13.379032258064514</v>
      </c>
      <c r="N86" s="3">
        <f t="shared" si="49"/>
        <v>6.8870967741935498</v>
      </c>
      <c r="O86" s="3">
        <f t="shared" si="49"/>
        <v>4.7701612903225818</v>
      </c>
      <c r="P86" s="3">
        <f t="shared" si="49"/>
        <v>3.5</v>
      </c>
      <c r="Q86" s="3">
        <f t="shared" si="49"/>
        <v>5.6000000000000005</v>
      </c>
      <c r="R86" s="3">
        <f t="shared" si="49"/>
        <v>8.8629032258064502</v>
      </c>
      <c r="S86" s="3">
        <f t="shared" si="49"/>
        <v>10.97983870967742</v>
      </c>
      <c r="T86" s="3">
        <f t="shared" si="49"/>
        <v>11.826612903225806</v>
      </c>
      <c r="U86" s="3">
        <f t="shared" si="49"/>
        <v>11.88306451612903</v>
      </c>
      <c r="V86" s="3">
        <f t="shared" si="49"/>
        <v>10.274193548387098</v>
      </c>
      <c r="W86" s="3">
        <f t="shared" si="49"/>
        <v>10.415322580645162</v>
      </c>
      <c r="X86" s="3">
        <f t="shared" si="49"/>
        <v>12.532258064516128</v>
      </c>
      <c r="Y86" s="3">
        <f t="shared" si="49"/>
        <v>18.459677419354836</v>
      </c>
      <c r="Z86" s="3">
        <f t="shared" si="49"/>
        <v>24.528225806451612</v>
      </c>
      <c r="AA86" s="3">
        <f t="shared" si="49"/>
        <v>25.798387096774192</v>
      </c>
      <c r="AB86" s="4">
        <f t="shared" si="49"/>
        <v>27.491935483870964</v>
      </c>
      <c r="AL86" s="47"/>
      <c r="AM86" s="30"/>
    </row>
    <row r="87" spans="2:39" x14ac:dyDescent="0.35">
      <c r="C87" s="32">
        <v>20</v>
      </c>
      <c r="D87" s="11">
        <v>6</v>
      </c>
      <c r="E87" s="3">
        <f>$D$87/100*$AB$65*E$66</f>
        <v>25.5</v>
      </c>
      <c r="F87" s="3">
        <f t="shared" ref="F87:AB87" si="50">$D$87/100*$AB$65*F$66</f>
        <v>24.774193548387096</v>
      </c>
      <c r="G87" s="3">
        <f t="shared" si="50"/>
        <v>23.564516129032256</v>
      </c>
      <c r="H87" s="3">
        <f t="shared" si="50"/>
        <v>22.112903225806452</v>
      </c>
      <c r="I87" s="3">
        <f t="shared" si="50"/>
        <v>21.14516129032258</v>
      </c>
      <c r="J87" s="3">
        <f t="shared" si="50"/>
        <v>19.935483870967744</v>
      </c>
      <c r="K87" s="3">
        <f t="shared" si="50"/>
        <v>18.967741935483868</v>
      </c>
      <c r="L87" s="3">
        <f t="shared" si="50"/>
        <v>16.064516129032256</v>
      </c>
      <c r="M87" s="3">
        <f t="shared" si="50"/>
        <v>11.46774193548387</v>
      </c>
      <c r="N87" s="3">
        <f t="shared" si="50"/>
        <v>5.9032258064516139</v>
      </c>
      <c r="O87" s="3">
        <f t="shared" si="50"/>
        <v>4.0887096774193559</v>
      </c>
      <c r="P87" s="3">
        <f t="shared" si="50"/>
        <v>3</v>
      </c>
      <c r="Q87" s="3">
        <f t="shared" si="50"/>
        <v>4.8</v>
      </c>
      <c r="R87" s="3">
        <f t="shared" si="50"/>
        <v>7.5967741935483861</v>
      </c>
      <c r="S87" s="3">
        <f t="shared" si="50"/>
        <v>9.4112903225806459</v>
      </c>
      <c r="T87" s="3">
        <f t="shared" si="50"/>
        <v>10.137096774193548</v>
      </c>
      <c r="U87" s="3">
        <f t="shared" si="50"/>
        <v>10.18548387096774</v>
      </c>
      <c r="V87" s="3">
        <f t="shared" si="50"/>
        <v>8.806451612903226</v>
      </c>
      <c r="W87" s="3">
        <f t="shared" si="50"/>
        <v>8.92741935483871</v>
      </c>
      <c r="X87" s="3">
        <f t="shared" si="50"/>
        <v>10.741935483870966</v>
      </c>
      <c r="Y87" s="3">
        <f t="shared" si="50"/>
        <v>15.822580645161288</v>
      </c>
      <c r="Z87" s="3">
        <f t="shared" si="50"/>
        <v>21.024193548387096</v>
      </c>
      <c r="AA87" s="3">
        <f t="shared" si="50"/>
        <v>22.112903225806452</v>
      </c>
      <c r="AB87" s="4">
        <f t="shared" si="50"/>
        <v>23.564516129032256</v>
      </c>
      <c r="AL87" s="47"/>
      <c r="AM87" s="30"/>
    </row>
    <row r="88" spans="2:39" x14ac:dyDescent="0.35">
      <c r="C88" s="32">
        <v>21</v>
      </c>
      <c r="D88" s="11">
        <v>0</v>
      </c>
      <c r="E88" s="3">
        <f>$D$88/100*$AB$65*E$66</f>
        <v>0</v>
      </c>
      <c r="F88" s="3">
        <f t="shared" ref="F88:AB88" si="51">$D$88/100*$AB$65*F$66</f>
        <v>0</v>
      </c>
      <c r="G88" s="3">
        <f t="shared" si="51"/>
        <v>0</v>
      </c>
      <c r="H88" s="3">
        <f t="shared" si="51"/>
        <v>0</v>
      </c>
      <c r="I88" s="3">
        <f t="shared" si="51"/>
        <v>0</v>
      </c>
      <c r="J88" s="3">
        <f t="shared" si="51"/>
        <v>0</v>
      </c>
      <c r="K88" s="3">
        <f t="shared" si="51"/>
        <v>0</v>
      </c>
      <c r="L88" s="3">
        <f t="shared" si="51"/>
        <v>0</v>
      </c>
      <c r="M88" s="3">
        <f t="shared" si="51"/>
        <v>0</v>
      </c>
      <c r="N88" s="3">
        <f t="shared" si="51"/>
        <v>0</v>
      </c>
      <c r="O88" s="3">
        <f t="shared" si="51"/>
        <v>0</v>
      </c>
      <c r="P88" s="3">
        <f t="shared" si="51"/>
        <v>0</v>
      </c>
      <c r="Q88" s="3">
        <f t="shared" si="51"/>
        <v>0</v>
      </c>
      <c r="R88" s="3">
        <f t="shared" si="51"/>
        <v>0</v>
      </c>
      <c r="S88" s="3">
        <f t="shared" si="51"/>
        <v>0</v>
      </c>
      <c r="T88" s="3">
        <f t="shared" si="51"/>
        <v>0</v>
      </c>
      <c r="U88" s="3">
        <f t="shared" si="51"/>
        <v>0</v>
      </c>
      <c r="V88" s="3">
        <f t="shared" si="51"/>
        <v>0</v>
      </c>
      <c r="W88" s="3">
        <f t="shared" si="51"/>
        <v>0</v>
      </c>
      <c r="X88" s="3">
        <f t="shared" si="51"/>
        <v>0</v>
      </c>
      <c r="Y88" s="3">
        <f t="shared" si="51"/>
        <v>0</v>
      </c>
      <c r="Z88" s="3">
        <f t="shared" si="51"/>
        <v>0</v>
      </c>
      <c r="AA88" s="3">
        <f t="shared" si="51"/>
        <v>0</v>
      </c>
      <c r="AB88" s="4">
        <f t="shared" si="51"/>
        <v>0</v>
      </c>
      <c r="AL88" s="47"/>
      <c r="AM88" s="30"/>
    </row>
    <row r="89" spans="2:39" x14ac:dyDescent="0.35">
      <c r="C89" s="32">
        <v>22</v>
      </c>
      <c r="D89" s="11">
        <v>0</v>
      </c>
      <c r="E89" s="3">
        <f>$D$89/100*$AB$65*E$66</f>
        <v>0</v>
      </c>
      <c r="F89" s="3">
        <f t="shared" ref="F89:AB89" si="52">$D$89/100*$AB$65*F$66</f>
        <v>0</v>
      </c>
      <c r="G89" s="3">
        <f t="shared" si="52"/>
        <v>0</v>
      </c>
      <c r="H89" s="3">
        <f t="shared" si="52"/>
        <v>0</v>
      </c>
      <c r="I89" s="3">
        <f t="shared" si="52"/>
        <v>0</v>
      </c>
      <c r="J89" s="3">
        <f t="shared" si="52"/>
        <v>0</v>
      </c>
      <c r="K89" s="3">
        <f t="shared" si="52"/>
        <v>0</v>
      </c>
      <c r="L89" s="3">
        <f t="shared" si="52"/>
        <v>0</v>
      </c>
      <c r="M89" s="3">
        <f t="shared" si="52"/>
        <v>0</v>
      </c>
      <c r="N89" s="3">
        <f t="shared" si="52"/>
        <v>0</v>
      </c>
      <c r="O89" s="3">
        <f t="shared" si="52"/>
        <v>0</v>
      </c>
      <c r="P89" s="3">
        <f t="shared" si="52"/>
        <v>0</v>
      </c>
      <c r="Q89" s="3">
        <f t="shared" si="52"/>
        <v>0</v>
      </c>
      <c r="R89" s="3">
        <f t="shared" si="52"/>
        <v>0</v>
      </c>
      <c r="S89" s="3">
        <f t="shared" si="52"/>
        <v>0</v>
      </c>
      <c r="T89" s="3">
        <f t="shared" si="52"/>
        <v>0</v>
      </c>
      <c r="U89" s="3">
        <f t="shared" si="52"/>
        <v>0</v>
      </c>
      <c r="V89" s="3">
        <f t="shared" si="52"/>
        <v>0</v>
      </c>
      <c r="W89" s="3">
        <f t="shared" si="52"/>
        <v>0</v>
      </c>
      <c r="X89" s="3">
        <f t="shared" si="52"/>
        <v>0</v>
      </c>
      <c r="Y89" s="3">
        <f t="shared" si="52"/>
        <v>0</v>
      </c>
      <c r="Z89" s="3">
        <f t="shared" si="52"/>
        <v>0</v>
      </c>
      <c r="AA89" s="3">
        <f t="shared" si="52"/>
        <v>0</v>
      </c>
      <c r="AB89" s="4">
        <f t="shared" si="52"/>
        <v>0</v>
      </c>
      <c r="AL89" s="47"/>
      <c r="AM89" s="30"/>
    </row>
    <row r="90" spans="2:39" x14ac:dyDescent="0.35">
      <c r="C90" s="32">
        <v>23</v>
      </c>
      <c r="D90" s="11">
        <v>0</v>
      </c>
      <c r="E90" s="3">
        <f>$D$90/100*$AB$65*E$66</f>
        <v>0</v>
      </c>
      <c r="F90" s="3">
        <f t="shared" ref="F90:AB90" si="53">$D$90/100*$AB$65*F$66</f>
        <v>0</v>
      </c>
      <c r="G90" s="3">
        <f t="shared" si="53"/>
        <v>0</v>
      </c>
      <c r="H90" s="3">
        <f t="shared" si="53"/>
        <v>0</v>
      </c>
      <c r="I90" s="3">
        <f t="shared" si="53"/>
        <v>0</v>
      </c>
      <c r="J90" s="3">
        <f t="shared" si="53"/>
        <v>0</v>
      </c>
      <c r="K90" s="3">
        <f t="shared" si="53"/>
        <v>0</v>
      </c>
      <c r="L90" s="3">
        <f t="shared" si="53"/>
        <v>0</v>
      </c>
      <c r="M90" s="3">
        <f t="shared" si="53"/>
        <v>0</v>
      </c>
      <c r="N90" s="3">
        <f t="shared" si="53"/>
        <v>0</v>
      </c>
      <c r="O90" s="3">
        <f t="shared" si="53"/>
        <v>0</v>
      </c>
      <c r="P90" s="3">
        <f t="shared" si="53"/>
        <v>0</v>
      </c>
      <c r="Q90" s="3">
        <f t="shared" si="53"/>
        <v>0</v>
      </c>
      <c r="R90" s="3">
        <f t="shared" si="53"/>
        <v>0</v>
      </c>
      <c r="S90" s="3">
        <f t="shared" si="53"/>
        <v>0</v>
      </c>
      <c r="T90" s="3">
        <f t="shared" si="53"/>
        <v>0</v>
      </c>
      <c r="U90" s="3">
        <f t="shared" si="53"/>
        <v>0</v>
      </c>
      <c r="V90" s="3">
        <f t="shared" si="53"/>
        <v>0</v>
      </c>
      <c r="W90" s="3">
        <f t="shared" si="53"/>
        <v>0</v>
      </c>
      <c r="X90" s="3">
        <f t="shared" si="53"/>
        <v>0</v>
      </c>
      <c r="Y90" s="3">
        <f t="shared" si="53"/>
        <v>0</v>
      </c>
      <c r="Z90" s="3">
        <f t="shared" si="53"/>
        <v>0</v>
      </c>
      <c r="AA90" s="3">
        <f t="shared" si="53"/>
        <v>0</v>
      </c>
      <c r="AB90" s="4">
        <f t="shared" si="53"/>
        <v>0</v>
      </c>
    </row>
    <row r="91" spans="2:39" ht="15" thickBot="1" x14ac:dyDescent="0.4">
      <c r="C91" s="32">
        <v>24</v>
      </c>
      <c r="D91" s="11">
        <v>0</v>
      </c>
      <c r="E91" s="1">
        <f>$D$91/100*$AB$65*E$66</f>
        <v>0</v>
      </c>
      <c r="F91" s="1">
        <f t="shared" ref="F91:AB91" si="54">$D$91/100*$AB$65*F$66</f>
        <v>0</v>
      </c>
      <c r="G91" s="1">
        <f t="shared" si="54"/>
        <v>0</v>
      </c>
      <c r="H91" s="1">
        <f t="shared" si="54"/>
        <v>0</v>
      </c>
      <c r="I91" s="1">
        <f t="shared" si="54"/>
        <v>0</v>
      </c>
      <c r="J91" s="1">
        <f t="shared" si="54"/>
        <v>0</v>
      </c>
      <c r="K91" s="1">
        <f t="shared" si="54"/>
        <v>0</v>
      </c>
      <c r="L91" s="1">
        <f t="shared" si="54"/>
        <v>0</v>
      </c>
      <c r="M91" s="1">
        <f t="shared" si="54"/>
        <v>0</v>
      </c>
      <c r="N91" s="1">
        <f t="shared" si="54"/>
        <v>0</v>
      </c>
      <c r="O91" s="1">
        <f t="shared" si="54"/>
        <v>0</v>
      </c>
      <c r="P91" s="1">
        <f t="shared" si="54"/>
        <v>0</v>
      </c>
      <c r="Q91" s="1">
        <f t="shared" si="54"/>
        <v>0</v>
      </c>
      <c r="R91" s="1">
        <f t="shared" si="54"/>
        <v>0</v>
      </c>
      <c r="S91" s="1">
        <f t="shared" si="54"/>
        <v>0</v>
      </c>
      <c r="T91" s="1">
        <f t="shared" si="54"/>
        <v>0</v>
      </c>
      <c r="U91" s="1">
        <f t="shared" si="54"/>
        <v>0</v>
      </c>
      <c r="V91" s="1">
        <f t="shared" si="54"/>
        <v>0</v>
      </c>
      <c r="W91" s="1">
        <f t="shared" si="54"/>
        <v>0</v>
      </c>
      <c r="X91" s="1">
        <f t="shared" si="54"/>
        <v>0</v>
      </c>
      <c r="Y91" s="1">
        <f t="shared" si="54"/>
        <v>0</v>
      </c>
      <c r="Z91" s="1">
        <f t="shared" si="54"/>
        <v>0</v>
      </c>
      <c r="AA91" s="1">
        <f t="shared" si="54"/>
        <v>0</v>
      </c>
      <c r="AB91" s="23">
        <f t="shared" si="54"/>
        <v>0</v>
      </c>
      <c r="AC91" s="69" t="s">
        <v>69</v>
      </c>
      <c r="AD91" s="69"/>
      <c r="AE91" s="69" t="s">
        <v>93</v>
      </c>
      <c r="AF91" s="69"/>
    </row>
    <row r="92" spans="2:39" ht="15" thickBot="1" x14ac:dyDescent="0.4">
      <c r="C92" s="33"/>
      <c r="D92" s="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23"/>
      <c r="AC92" s="68"/>
      <c r="AD92" s="69"/>
      <c r="AE92" s="69"/>
      <c r="AF92" s="69"/>
    </row>
    <row r="93" spans="2:39" ht="15" thickBot="1" x14ac:dyDescent="0.4">
      <c r="C93" s="15" t="s">
        <v>2</v>
      </c>
      <c r="D93" s="20">
        <f t="shared" ref="D93:AB93" si="55">SUM(D68:D91)</f>
        <v>100</v>
      </c>
      <c r="E93" s="44">
        <f t="shared" si="55"/>
        <v>425</v>
      </c>
      <c r="F93" s="44">
        <f t="shared" si="55"/>
        <v>412.90322580645147</v>
      </c>
      <c r="G93" s="44">
        <f t="shared" si="55"/>
        <v>392.74193548387092</v>
      </c>
      <c r="H93" s="44">
        <f t="shared" si="55"/>
        <v>368.54838709677432</v>
      </c>
      <c r="I93" s="44">
        <f t="shared" si="55"/>
        <v>352.41935483870969</v>
      </c>
      <c r="J93" s="44">
        <f t="shared" si="55"/>
        <v>332.25806451612908</v>
      </c>
      <c r="K93" s="44">
        <f t="shared" si="55"/>
        <v>316.12903225806451</v>
      </c>
      <c r="L93" s="44">
        <f t="shared" si="55"/>
        <v>267.74193548387098</v>
      </c>
      <c r="M93" s="44">
        <f t="shared" si="55"/>
        <v>191.12903225806448</v>
      </c>
      <c r="N93" s="44">
        <f t="shared" si="55"/>
        <v>98.38709677419358</v>
      </c>
      <c r="O93" s="44">
        <f t="shared" si="55"/>
        <v>68.145161290322591</v>
      </c>
      <c r="P93" s="44">
        <f t="shared" si="55"/>
        <v>50</v>
      </c>
      <c r="Q93" s="44">
        <f t="shared" si="55"/>
        <v>79.999999999999986</v>
      </c>
      <c r="R93" s="44">
        <f t="shared" si="55"/>
        <v>126.61290322580642</v>
      </c>
      <c r="S93" s="44">
        <f t="shared" si="55"/>
        <v>156.85483870967741</v>
      </c>
      <c r="T93" s="44">
        <f t="shared" si="55"/>
        <v>168.95161290322577</v>
      </c>
      <c r="U93" s="44">
        <f t="shared" si="55"/>
        <v>169.758064516129</v>
      </c>
      <c r="V93" s="44">
        <f t="shared" si="55"/>
        <v>146.77419354838716</v>
      </c>
      <c r="W93" s="44">
        <f t="shared" si="55"/>
        <v>148.79032258064518</v>
      </c>
      <c r="X93" s="44">
        <f t="shared" si="55"/>
        <v>179.0322580645161</v>
      </c>
      <c r="Y93" s="44">
        <f t="shared" si="55"/>
        <v>263.70967741935488</v>
      </c>
      <c r="Z93" s="44">
        <f t="shared" si="55"/>
        <v>350.40322580645153</v>
      </c>
      <c r="AA93" s="44">
        <f t="shared" si="55"/>
        <v>368.54838709677432</v>
      </c>
      <c r="AB93" s="45">
        <f t="shared" si="55"/>
        <v>392.74193548387092</v>
      </c>
      <c r="AC93" s="68">
        <f>SUM(E93:AB93)</f>
        <v>5827.5806451612907</v>
      </c>
      <c r="AD93" s="69"/>
      <c r="AE93" s="69">
        <f>AC93/AC62*100</f>
        <v>10.275201701774293</v>
      </c>
      <c r="AF93" s="69"/>
    </row>
    <row r="95" spans="2:39" ht="15" thickBot="1" x14ac:dyDescent="0.4"/>
    <row r="96" spans="2:39" ht="15" thickBot="1" x14ac:dyDescent="0.4">
      <c r="B96" s="34" t="s">
        <v>35</v>
      </c>
      <c r="E96" s="41">
        <f>E62-E93</f>
        <v>1398.9999999999998</v>
      </c>
      <c r="F96" s="41">
        <f t="shared" ref="F96:AB96" si="56">F62-F93</f>
        <v>1297.0967741935483</v>
      </c>
      <c r="G96" s="41">
        <f t="shared" si="56"/>
        <v>1260.2580645161288</v>
      </c>
      <c r="H96" s="41">
        <f t="shared" si="56"/>
        <v>1227.4516129032254</v>
      </c>
      <c r="I96" s="41">
        <f t="shared" si="56"/>
        <v>1243.58064516129</v>
      </c>
      <c r="J96" s="41">
        <f t="shared" si="56"/>
        <v>1320.7419354838707</v>
      </c>
      <c r="K96" s="41">
        <f t="shared" si="56"/>
        <v>1507.8709677419351</v>
      </c>
      <c r="L96" s="41">
        <f t="shared" si="56"/>
        <v>1898.2580645161286</v>
      </c>
      <c r="M96" s="41">
        <f t="shared" si="56"/>
        <v>2288.3709677419356</v>
      </c>
      <c r="N96" s="41">
        <f t="shared" si="56"/>
        <v>2609.1129032258073</v>
      </c>
      <c r="O96" s="41">
        <f t="shared" si="56"/>
        <v>2753.3548387096776</v>
      </c>
      <c r="P96" s="41">
        <f t="shared" si="56"/>
        <v>2800</v>
      </c>
      <c r="Q96" s="41">
        <f t="shared" si="56"/>
        <v>2741.5</v>
      </c>
      <c r="R96" s="41">
        <f t="shared" si="56"/>
        <v>2723.3870967741937</v>
      </c>
      <c r="S96" s="41">
        <f t="shared" si="56"/>
        <v>2693.1451612903224</v>
      </c>
      <c r="T96" s="41">
        <f t="shared" si="56"/>
        <v>2595.5483870967741</v>
      </c>
      <c r="U96" s="41">
        <f t="shared" si="56"/>
        <v>2566.2419354838712</v>
      </c>
      <c r="V96" s="41">
        <f t="shared" si="56"/>
        <v>2589.2258064516127</v>
      </c>
      <c r="W96" s="41">
        <f t="shared" si="56"/>
        <v>2501.7096774193542</v>
      </c>
      <c r="X96" s="41">
        <f t="shared" si="56"/>
        <v>2442.9677419354839</v>
      </c>
      <c r="Y96" s="41">
        <f t="shared" si="56"/>
        <v>2358.2903225806449</v>
      </c>
      <c r="Z96" s="41">
        <f t="shared" si="56"/>
        <v>2300.0967741935478</v>
      </c>
      <c r="AA96" s="41">
        <f t="shared" si="56"/>
        <v>2110.9516129032259</v>
      </c>
      <c r="AB96" s="41">
        <f t="shared" si="56"/>
        <v>1659.258064516129</v>
      </c>
    </row>
    <row r="100" spans="5:28" x14ac:dyDescent="0.35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3" spans="5:28" ht="15" thickBot="1" x14ac:dyDescent="0.4"/>
    <row r="104" spans="5:28" ht="15" thickBot="1" x14ac:dyDescent="0.4">
      <c r="E104" s="21" t="s">
        <v>73</v>
      </c>
      <c r="F104" s="39" t="s">
        <v>72</v>
      </c>
      <c r="G104" s="39" t="s">
        <v>70</v>
      </c>
      <c r="H104" s="22" t="s">
        <v>71</v>
      </c>
    </row>
    <row r="105" spans="5:28" x14ac:dyDescent="0.35">
      <c r="E105" s="5">
        <v>1</v>
      </c>
      <c r="F105" s="39">
        <f>E62</f>
        <v>1823.9999999999998</v>
      </c>
      <c r="G105" s="39">
        <f>E93</f>
        <v>425</v>
      </c>
      <c r="H105" s="22">
        <f>F105-G105</f>
        <v>1398.9999999999998</v>
      </c>
    </row>
    <row r="106" spans="5:28" x14ac:dyDescent="0.35">
      <c r="E106" s="5">
        <f>E105+1</f>
        <v>2</v>
      </c>
      <c r="F106" s="18">
        <f>F62</f>
        <v>1709.9999999999998</v>
      </c>
      <c r="G106" s="18">
        <f>F93</f>
        <v>412.90322580645147</v>
      </c>
      <c r="H106" s="4">
        <f t="shared" ref="H106:H128" si="57">F106-G106</f>
        <v>1297.0967741935483</v>
      </c>
    </row>
    <row r="107" spans="5:28" x14ac:dyDescent="0.35">
      <c r="E107" s="5">
        <f t="shared" ref="E107:E128" si="58">E106+1</f>
        <v>3</v>
      </c>
      <c r="F107" s="18">
        <f>G62</f>
        <v>1652.9999999999998</v>
      </c>
      <c r="G107" s="18">
        <f>G93</f>
        <v>392.74193548387092</v>
      </c>
      <c r="H107" s="4">
        <f t="shared" si="57"/>
        <v>1260.2580645161288</v>
      </c>
    </row>
    <row r="108" spans="5:28" x14ac:dyDescent="0.35">
      <c r="E108" s="5">
        <f t="shared" si="58"/>
        <v>4</v>
      </c>
      <c r="F108" s="18">
        <f>H62</f>
        <v>1595.9999999999998</v>
      </c>
      <c r="G108" s="18">
        <f>H93</f>
        <v>368.54838709677432</v>
      </c>
      <c r="H108" s="4">
        <f t="shared" si="57"/>
        <v>1227.4516129032254</v>
      </c>
    </row>
    <row r="109" spans="5:28" x14ac:dyDescent="0.35">
      <c r="E109" s="5">
        <f t="shared" si="58"/>
        <v>5</v>
      </c>
      <c r="F109" s="18">
        <f>I62</f>
        <v>1595.9999999999998</v>
      </c>
      <c r="G109" s="18">
        <f>I93</f>
        <v>352.41935483870969</v>
      </c>
      <c r="H109" s="4">
        <f t="shared" si="57"/>
        <v>1243.58064516129</v>
      </c>
    </row>
    <row r="110" spans="5:28" x14ac:dyDescent="0.35">
      <c r="E110" s="5">
        <f t="shared" si="58"/>
        <v>6</v>
      </c>
      <c r="F110" s="18">
        <f>J62</f>
        <v>1652.9999999999998</v>
      </c>
      <c r="G110" s="18">
        <f>J93</f>
        <v>332.25806451612908</v>
      </c>
      <c r="H110" s="4">
        <f t="shared" si="57"/>
        <v>1320.7419354838707</v>
      </c>
    </row>
    <row r="111" spans="5:28" x14ac:dyDescent="0.35">
      <c r="E111" s="5">
        <f t="shared" si="58"/>
        <v>7</v>
      </c>
      <c r="F111" s="18">
        <f>K62</f>
        <v>1823.9999999999998</v>
      </c>
      <c r="G111" s="18">
        <f>K93</f>
        <v>316.12903225806451</v>
      </c>
      <c r="H111" s="4">
        <f t="shared" si="57"/>
        <v>1507.8709677419351</v>
      </c>
    </row>
    <row r="112" spans="5:28" x14ac:dyDescent="0.35">
      <c r="E112" s="5">
        <f t="shared" si="58"/>
        <v>8</v>
      </c>
      <c r="F112" s="18">
        <f>L62</f>
        <v>2165.9999999999995</v>
      </c>
      <c r="G112" s="18">
        <f>L93</f>
        <v>267.74193548387098</v>
      </c>
      <c r="H112" s="4">
        <f t="shared" si="57"/>
        <v>1898.2580645161286</v>
      </c>
    </row>
    <row r="113" spans="5:9" x14ac:dyDescent="0.35">
      <c r="E113" s="5">
        <f t="shared" si="58"/>
        <v>9</v>
      </c>
      <c r="F113" s="18">
        <f>M62</f>
        <v>2479.5</v>
      </c>
      <c r="G113" s="18">
        <f>M93</f>
        <v>191.12903225806448</v>
      </c>
      <c r="H113" s="4">
        <f t="shared" si="57"/>
        <v>2288.3709677419356</v>
      </c>
    </row>
    <row r="114" spans="5:9" x14ac:dyDescent="0.35">
      <c r="E114" s="5">
        <f t="shared" si="58"/>
        <v>10</v>
      </c>
      <c r="F114" s="18">
        <f>N62</f>
        <v>2707.5000000000009</v>
      </c>
      <c r="G114" s="18">
        <f>N93</f>
        <v>98.38709677419358</v>
      </c>
      <c r="H114" s="4">
        <f t="shared" si="57"/>
        <v>2609.1129032258073</v>
      </c>
    </row>
    <row r="115" spans="5:9" x14ac:dyDescent="0.35">
      <c r="E115" s="5">
        <f t="shared" si="58"/>
        <v>11</v>
      </c>
      <c r="F115" s="18">
        <f>O62</f>
        <v>2821.5</v>
      </c>
      <c r="G115" s="18">
        <f>O93</f>
        <v>68.145161290322591</v>
      </c>
      <c r="H115" s="4">
        <f t="shared" si="57"/>
        <v>2753.3548387096776</v>
      </c>
      <c r="I115" s="30"/>
    </row>
    <row r="116" spans="5:9" x14ac:dyDescent="0.35">
      <c r="E116" s="5">
        <f t="shared" si="58"/>
        <v>12</v>
      </c>
      <c r="F116" s="18">
        <f>P62</f>
        <v>2850</v>
      </c>
      <c r="G116" s="18">
        <f>P93</f>
        <v>50</v>
      </c>
      <c r="H116" s="4">
        <f t="shared" si="57"/>
        <v>2800</v>
      </c>
      <c r="I116" s="30"/>
    </row>
    <row r="117" spans="5:9" x14ac:dyDescent="0.35">
      <c r="E117" s="5">
        <f t="shared" si="58"/>
        <v>13</v>
      </c>
      <c r="F117" s="18">
        <f>Q62</f>
        <v>2821.5</v>
      </c>
      <c r="G117" s="18">
        <f>Q93</f>
        <v>79.999999999999986</v>
      </c>
      <c r="H117" s="4">
        <f t="shared" si="57"/>
        <v>2741.5</v>
      </c>
      <c r="I117" s="30"/>
    </row>
    <row r="118" spans="5:9" x14ac:dyDescent="0.35">
      <c r="E118" s="5">
        <f t="shared" si="58"/>
        <v>14</v>
      </c>
      <c r="F118" s="18">
        <f>R62</f>
        <v>2850</v>
      </c>
      <c r="G118" s="18">
        <f>R93</f>
        <v>126.61290322580642</v>
      </c>
      <c r="H118" s="4">
        <f t="shared" si="57"/>
        <v>2723.3870967741937</v>
      </c>
    </row>
    <row r="119" spans="5:9" x14ac:dyDescent="0.35">
      <c r="E119" s="5">
        <f t="shared" si="58"/>
        <v>15</v>
      </c>
      <c r="F119" s="18">
        <f>S62</f>
        <v>2850</v>
      </c>
      <c r="G119" s="18">
        <f>S93</f>
        <v>156.85483870967741</v>
      </c>
      <c r="H119" s="4">
        <f t="shared" si="57"/>
        <v>2693.1451612903224</v>
      </c>
    </row>
    <row r="120" spans="5:9" x14ac:dyDescent="0.35">
      <c r="E120" s="5">
        <f t="shared" si="58"/>
        <v>16</v>
      </c>
      <c r="F120" s="18">
        <f>T62</f>
        <v>2764.5</v>
      </c>
      <c r="G120" s="18">
        <f>T93</f>
        <v>168.95161290322577</v>
      </c>
      <c r="H120" s="4">
        <f t="shared" si="57"/>
        <v>2595.5483870967741</v>
      </c>
    </row>
    <row r="121" spans="5:9" x14ac:dyDescent="0.35">
      <c r="E121" s="5">
        <f t="shared" si="58"/>
        <v>17</v>
      </c>
      <c r="F121" s="18">
        <f>U62</f>
        <v>2736</v>
      </c>
      <c r="G121" s="18">
        <f>U93</f>
        <v>169.758064516129</v>
      </c>
      <c r="H121" s="4">
        <f t="shared" si="57"/>
        <v>2566.2419354838712</v>
      </c>
    </row>
    <row r="122" spans="5:9" x14ac:dyDescent="0.35">
      <c r="E122" s="5">
        <f t="shared" si="58"/>
        <v>18</v>
      </c>
      <c r="F122" s="18">
        <f>V62</f>
        <v>2736</v>
      </c>
      <c r="G122" s="18">
        <f>V93</f>
        <v>146.77419354838716</v>
      </c>
      <c r="H122" s="4">
        <f t="shared" si="57"/>
        <v>2589.2258064516127</v>
      </c>
    </row>
    <row r="123" spans="5:9" x14ac:dyDescent="0.35">
      <c r="E123" s="5">
        <f t="shared" si="58"/>
        <v>19</v>
      </c>
      <c r="F123" s="18">
        <f>W62</f>
        <v>2650.4999999999995</v>
      </c>
      <c r="G123" s="18">
        <f>W93</f>
        <v>148.79032258064518</v>
      </c>
      <c r="H123" s="4">
        <f t="shared" si="57"/>
        <v>2501.7096774193542</v>
      </c>
    </row>
    <row r="124" spans="5:9" x14ac:dyDescent="0.35">
      <c r="E124" s="5">
        <f t="shared" si="58"/>
        <v>20</v>
      </c>
      <c r="F124" s="32">
        <f>X62</f>
        <v>2622</v>
      </c>
      <c r="G124" s="18">
        <f>X93</f>
        <v>179.0322580645161</v>
      </c>
      <c r="H124" s="4">
        <f t="shared" si="57"/>
        <v>2442.9677419354839</v>
      </c>
    </row>
    <row r="125" spans="5:9" x14ac:dyDescent="0.35">
      <c r="E125" s="5">
        <f t="shared" si="58"/>
        <v>21</v>
      </c>
      <c r="F125" s="18">
        <f>Y62</f>
        <v>2622</v>
      </c>
      <c r="G125" s="18">
        <f>Y93</f>
        <v>263.70967741935488</v>
      </c>
      <c r="H125" s="4">
        <f t="shared" si="57"/>
        <v>2358.2903225806449</v>
      </c>
    </row>
    <row r="126" spans="5:9" x14ac:dyDescent="0.35">
      <c r="E126" s="5">
        <f t="shared" si="58"/>
        <v>22</v>
      </c>
      <c r="F126" s="18">
        <f>Z62</f>
        <v>2650.4999999999995</v>
      </c>
      <c r="G126" s="18">
        <f>Z93</f>
        <v>350.40322580645153</v>
      </c>
      <c r="H126" s="4">
        <f t="shared" si="57"/>
        <v>2300.0967741935478</v>
      </c>
    </row>
    <row r="127" spans="5:9" x14ac:dyDescent="0.35">
      <c r="E127" s="5">
        <f t="shared" si="58"/>
        <v>23</v>
      </c>
      <c r="F127" s="18">
        <f>AA62</f>
        <v>2479.5</v>
      </c>
      <c r="G127" s="18">
        <f>AA93</f>
        <v>368.54838709677432</v>
      </c>
      <c r="H127" s="4">
        <f t="shared" si="57"/>
        <v>2110.9516129032259</v>
      </c>
    </row>
    <row r="128" spans="5:9" ht="15" thickBot="1" x14ac:dyDescent="0.4">
      <c r="E128" s="2">
        <f t="shared" si="58"/>
        <v>24</v>
      </c>
      <c r="F128" s="40">
        <f>AB62</f>
        <v>2052</v>
      </c>
      <c r="G128" s="40">
        <f>AB93</f>
        <v>392.74193548387092</v>
      </c>
      <c r="H128" s="23">
        <f t="shared" si="57"/>
        <v>1659.258064516129</v>
      </c>
    </row>
    <row r="129" spans="6:7" x14ac:dyDescent="0.35">
      <c r="F129" s="3"/>
      <c r="G129" s="3"/>
    </row>
    <row r="251" spans="25:42" x14ac:dyDescent="0.35">
      <c r="AO251" s="3"/>
      <c r="AP251" s="3"/>
    </row>
    <row r="253" spans="25:42" x14ac:dyDescent="0.35">
      <c r="Y253" s="3"/>
      <c r="AA253" s="3"/>
      <c r="AB253" s="3"/>
    </row>
    <row r="277" spans="30:30" x14ac:dyDescent="0.35">
      <c r="AD277" s="3"/>
    </row>
    <row r="339" spans="5:5" x14ac:dyDescent="0.35">
      <c r="E339" s="3"/>
    </row>
    <row r="340" spans="5:5" x14ac:dyDescent="0.35">
      <c r="E340" s="3"/>
    </row>
    <row r="341" spans="5:5" x14ac:dyDescent="0.35">
      <c r="E341" s="3"/>
    </row>
    <row r="342" spans="5:5" x14ac:dyDescent="0.35">
      <c r="E342" s="3"/>
    </row>
    <row r="343" spans="5:5" x14ac:dyDescent="0.35">
      <c r="E343" s="3"/>
    </row>
    <row r="344" spans="5:5" x14ac:dyDescent="0.35">
      <c r="E344" s="3"/>
    </row>
    <row r="345" spans="5:5" x14ac:dyDescent="0.35">
      <c r="E345" s="3"/>
    </row>
    <row r="346" spans="5:5" x14ac:dyDescent="0.35">
      <c r="E346" s="3"/>
    </row>
    <row r="347" spans="5:5" x14ac:dyDescent="0.35">
      <c r="E347" s="3"/>
    </row>
    <row r="348" spans="5:5" x14ac:dyDescent="0.35">
      <c r="E348" s="3"/>
    </row>
    <row r="349" spans="5:5" x14ac:dyDescent="0.35">
      <c r="E349" s="3"/>
    </row>
    <row r="350" spans="5:5" x14ac:dyDescent="0.35">
      <c r="E350" s="3"/>
    </row>
    <row r="351" spans="5:5" x14ac:dyDescent="0.35">
      <c r="E351" s="3"/>
    </row>
    <row r="352" spans="5:5" x14ac:dyDescent="0.35">
      <c r="E352" s="3"/>
    </row>
    <row r="353" spans="5:5" x14ac:dyDescent="0.35">
      <c r="E353" s="3"/>
    </row>
    <row r="354" spans="5:5" x14ac:dyDescent="0.35">
      <c r="E354" s="3"/>
    </row>
    <row r="355" spans="5:5" x14ac:dyDescent="0.35">
      <c r="E355" s="3"/>
    </row>
    <row r="356" spans="5:5" x14ac:dyDescent="0.35">
      <c r="E356" s="3"/>
    </row>
    <row r="357" spans="5:5" x14ac:dyDescent="0.35">
      <c r="E357" s="3"/>
    </row>
    <row r="358" spans="5:5" x14ac:dyDescent="0.35">
      <c r="E358" s="3"/>
    </row>
    <row r="359" spans="5:5" x14ac:dyDescent="0.35">
      <c r="E359" s="3"/>
    </row>
    <row r="360" spans="5:5" x14ac:dyDescent="0.35">
      <c r="E360" s="3"/>
    </row>
    <row r="361" spans="5:5" x14ac:dyDescent="0.35">
      <c r="E361" s="3"/>
    </row>
    <row r="362" spans="5:5" x14ac:dyDescent="0.35">
      <c r="E362" s="3"/>
    </row>
    <row r="363" spans="5:5" x14ac:dyDescent="0.35">
      <c r="E363" s="3"/>
    </row>
    <row r="364" spans="5:5" x14ac:dyDescent="0.35">
      <c r="E364" s="3"/>
    </row>
    <row r="365" spans="5:5" x14ac:dyDescent="0.35">
      <c r="E365" s="3"/>
    </row>
    <row r="366" spans="5:5" x14ac:dyDescent="0.35">
      <c r="E366" s="3"/>
    </row>
    <row r="367" spans="5:5" x14ac:dyDescent="0.35">
      <c r="E367" s="3"/>
    </row>
    <row r="368" spans="5:5" x14ac:dyDescent="0.35">
      <c r="E368" s="3"/>
    </row>
    <row r="369" spans="5:5" x14ac:dyDescent="0.35">
      <c r="E369" s="3"/>
    </row>
    <row r="370" spans="5:5" x14ac:dyDescent="0.35">
      <c r="E370" s="3"/>
    </row>
    <row r="371" spans="5:5" x14ac:dyDescent="0.35">
      <c r="E371" s="3"/>
    </row>
    <row r="372" spans="5:5" x14ac:dyDescent="0.35">
      <c r="E372" s="3"/>
    </row>
    <row r="373" spans="5:5" x14ac:dyDescent="0.35">
      <c r="E373" s="3"/>
    </row>
    <row r="374" spans="5:5" x14ac:dyDescent="0.35">
      <c r="E374" s="3"/>
    </row>
    <row r="375" spans="5:5" x14ac:dyDescent="0.35">
      <c r="E375" s="3"/>
    </row>
    <row r="376" spans="5:5" x14ac:dyDescent="0.35">
      <c r="E376" s="3"/>
    </row>
    <row r="377" spans="5:5" x14ac:dyDescent="0.35">
      <c r="E377" s="3"/>
    </row>
    <row r="378" spans="5:5" x14ac:dyDescent="0.35">
      <c r="E378" s="3"/>
    </row>
    <row r="379" spans="5:5" x14ac:dyDescent="0.35">
      <c r="E379" s="3"/>
    </row>
    <row r="380" spans="5:5" x14ac:dyDescent="0.35">
      <c r="E380" s="3"/>
    </row>
    <row r="381" spans="5:5" x14ac:dyDescent="0.35">
      <c r="E381" s="3"/>
    </row>
    <row r="382" spans="5:5" x14ac:dyDescent="0.35">
      <c r="E382" s="3"/>
    </row>
    <row r="383" spans="5:5" x14ac:dyDescent="0.35">
      <c r="E383" s="3"/>
    </row>
    <row r="384" spans="5:5" x14ac:dyDescent="0.35">
      <c r="E384" s="3"/>
    </row>
    <row r="385" spans="5:5" x14ac:dyDescent="0.35">
      <c r="E385" s="3"/>
    </row>
    <row r="386" spans="5:5" x14ac:dyDescent="0.35">
      <c r="E386" s="3"/>
    </row>
    <row r="387" spans="5:5" x14ac:dyDescent="0.35">
      <c r="E387" s="3"/>
    </row>
    <row r="388" spans="5:5" x14ac:dyDescent="0.35">
      <c r="E388" s="3"/>
    </row>
    <row r="389" spans="5:5" x14ac:dyDescent="0.35">
      <c r="E389" s="3"/>
    </row>
    <row r="390" spans="5:5" x14ac:dyDescent="0.35">
      <c r="E390" s="3"/>
    </row>
    <row r="391" spans="5:5" x14ac:dyDescent="0.35">
      <c r="E391" s="3"/>
    </row>
    <row r="392" spans="5:5" x14ac:dyDescent="0.35">
      <c r="E392" s="3"/>
    </row>
    <row r="393" spans="5:5" x14ac:dyDescent="0.35">
      <c r="E393" s="3"/>
    </row>
    <row r="394" spans="5:5" x14ac:dyDescent="0.35">
      <c r="E394" s="3"/>
    </row>
    <row r="395" spans="5:5" x14ac:dyDescent="0.35">
      <c r="E395" s="3"/>
    </row>
    <row r="396" spans="5:5" x14ac:dyDescent="0.35">
      <c r="E396" s="3"/>
    </row>
    <row r="397" spans="5:5" x14ac:dyDescent="0.35">
      <c r="E397" s="3"/>
    </row>
  </sheetData>
  <mergeCells count="39">
    <mergeCell ref="AE91:AF92"/>
    <mergeCell ref="AE93:AF93"/>
    <mergeCell ref="AC35:AD36"/>
    <mergeCell ref="AC91:AD92"/>
    <mergeCell ref="AC93:AD93"/>
    <mergeCell ref="AC60:AD60"/>
    <mergeCell ref="AC61:AD61"/>
    <mergeCell ref="AC62:AD62"/>
    <mergeCell ref="AC55:AD55"/>
    <mergeCell ref="AC56:AD56"/>
    <mergeCell ref="AC57:AD57"/>
    <mergeCell ref="AC58:AD58"/>
    <mergeCell ref="AC59:AD59"/>
    <mergeCell ref="AC50:AD50"/>
    <mergeCell ref="AC51:AD51"/>
    <mergeCell ref="AC52:AD52"/>
    <mergeCell ref="AC53:AD53"/>
    <mergeCell ref="AC54:AD54"/>
    <mergeCell ref="AC45:AD45"/>
    <mergeCell ref="AC46:AD46"/>
    <mergeCell ref="AC47:AD47"/>
    <mergeCell ref="AC48:AD48"/>
    <mergeCell ref="AC49:AD49"/>
    <mergeCell ref="AC40:AD40"/>
    <mergeCell ref="AC41:AD41"/>
    <mergeCell ref="AC42:AD42"/>
    <mergeCell ref="AC43:AD43"/>
    <mergeCell ref="AC44:AD44"/>
    <mergeCell ref="J4:L4"/>
    <mergeCell ref="AC37:AD37"/>
    <mergeCell ref="AC38:AD38"/>
    <mergeCell ref="AC39:AD39"/>
    <mergeCell ref="J3:L3"/>
    <mergeCell ref="C65:AA65"/>
    <mergeCell ref="B62:C62"/>
    <mergeCell ref="B35:AB35"/>
    <mergeCell ref="J5:J6"/>
    <mergeCell ref="K5:K6"/>
    <mergeCell ref="L5:L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51"/>
  <sheetViews>
    <sheetView topLeftCell="A3" zoomScale="71" zoomScaleNormal="71" workbookViewId="0">
      <selection activeCell="Z22" sqref="Z22"/>
    </sheetView>
  </sheetViews>
  <sheetFormatPr defaultRowHeight="14.5" x14ac:dyDescent="0.35"/>
  <cols>
    <col min="10" max="10" width="11.453125" customWidth="1"/>
    <col min="11" max="11" width="10.81640625" customWidth="1"/>
    <col min="14" max="14" width="10.1796875" customWidth="1"/>
    <col min="15" max="15" width="7.54296875" customWidth="1"/>
    <col min="16" max="16" width="7.453125" customWidth="1"/>
    <col min="17" max="17" width="6.7265625" customWidth="1"/>
    <col min="18" max="18" width="10.7265625" customWidth="1"/>
    <col min="19" max="19" width="11.81640625" customWidth="1"/>
    <col min="20" max="20" width="6.54296875" customWidth="1"/>
    <col min="21" max="21" width="9" customWidth="1"/>
    <col min="22" max="22" width="10.26953125" customWidth="1"/>
    <col min="23" max="23" width="8.453125" customWidth="1"/>
    <col min="24" max="24" width="12" customWidth="1"/>
    <col min="25" max="25" width="11.1796875" customWidth="1"/>
    <col min="26" max="26" width="10.7265625" customWidth="1"/>
    <col min="27" max="27" width="11" customWidth="1"/>
    <col min="29" max="29" width="7.453125" customWidth="1"/>
    <col min="30" max="30" width="6.54296875" customWidth="1"/>
    <col min="31" max="31" width="5.1796875" customWidth="1"/>
    <col min="32" max="32" width="6.54296875" customWidth="1"/>
    <col min="33" max="33" width="4.81640625" customWidth="1"/>
    <col min="34" max="35" width="5.7265625" customWidth="1"/>
    <col min="37" max="37" width="6.453125" customWidth="1"/>
    <col min="38" max="38" width="6.26953125" customWidth="1"/>
    <col min="39" max="39" width="5.7265625" customWidth="1"/>
    <col min="40" max="41" width="5.26953125" customWidth="1"/>
    <col min="42" max="42" width="4.7265625" customWidth="1"/>
    <col min="56" max="56" width="7.26953125" customWidth="1"/>
    <col min="57" max="57" width="8.54296875" customWidth="1"/>
    <col min="58" max="58" width="6.453125" customWidth="1"/>
    <col min="59" max="59" width="7.54296875" customWidth="1"/>
    <col min="60" max="60" width="7.453125" customWidth="1"/>
    <col min="61" max="61" width="7.26953125" customWidth="1"/>
    <col min="62" max="62" width="6.7265625" customWidth="1"/>
    <col min="63" max="63" width="6.54296875" customWidth="1"/>
    <col min="64" max="64" width="7.26953125" customWidth="1"/>
    <col min="65" max="65" width="7.453125" customWidth="1"/>
    <col min="66" max="66" width="7.7265625" customWidth="1"/>
    <col min="67" max="67" width="7.26953125" customWidth="1"/>
    <col min="68" max="68" width="6" customWidth="1"/>
    <col min="69" max="69" width="7" customWidth="1"/>
    <col min="70" max="70" width="5.81640625" customWidth="1"/>
    <col min="71" max="71" width="6.54296875" customWidth="1"/>
    <col min="72" max="72" width="5.7265625" customWidth="1"/>
    <col min="73" max="74" width="6.26953125" customWidth="1"/>
    <col min="75" max="76" width="5.54296875" customWidth="1"/>
    <col min="77" max="77" width="4.81640625" customWidth="1"/>
    <col min="78" max="78" width="5.81640625" customWidth="1"/>
    <col min="79" max="79" width="6" customWidth="1"/>
    <col min="80" max="80" width="6.54296875" customWidth="1"/>
    <col min="81" max="81" width="6.26953125" customWidth="1"/>
    <col min="82" max="82" width="5.26953125" customWidth="1"/>
    <col min="83" max="83" width="6.54296875" customWidth="1"/>
    <col min="84" max="84" width="6" customWidth="1"/>
    <col min="85" max="85" width="6.26953125" customWidth="1"/>
    <col min="86" max="86" width="4.54296875" customWidth="1"/>
    <col min="87" max="87" width="5.81640625" customWidth="1"/>
    <col min="88" max="88" width="7.453125" customWidth="1"/>
    <col min="89" max="89" width="5.81640625" customWidth="1"/>
    <col min="90" max="90" width="6.26953125" customWidth="1"/>
    <col min="91" max="91" width="7.26953125" customWidth="1"/>
    <col min="92" max="92" width="7" customWidth="1"/>
    <col min="93" max="93" width="7.26953125" customWidth="1"/>
  </cols>
  <sheetData>
    <row r="1" spans="1:49" ht="15" thickBo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5" thickBot="1" x14ac:dyDescent="0.4">
      <c r="A2" s="3"/>
      <c r="B2" s="58" t="s">
        <v>76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60"/>
    </row>
    <row r="3" spans="1:49" ht="15" thickBot="1" x14ac:dyDescent="0.4">
      <c r="A3" s="3"/>
      <c r="B3" s="68">
        <v>1</v>
      </c>
      <c r="C3" s="69"/>
      <c r="D3" s="69"/>
      <c r="E3" s="70"/>
      <c r="F3" s="68">
        <v>2</v>
      </c>
      <c r="G3" s="69"/>
      <c r="H3" s="69"/>
      <c r="I3" s="70"/>
      <c r="J3" s="68">
        <v>7</v>
      </c>
      <c r="K3" s="69"/>
      <c r="L3" s="70"/>
      <c r="M3" s="68">
        <v>13</v>
      </c>
      <c r="N3" s="69"/>
      <c r="O3" s="70"/>
      <c r="P3" s="68">
        <v>15</v>
      </c>
      <c r="Q3" s="69"/>
      <c r="R3" s="69"/>
      <c r="S3" s="69"/>
      <c r="T3" s="69"/>
      <c r="U3" s="70"/>
      <c r="V3" s="18">
        <v>16</v>
      </c>
      <c r="W3" s="18">
        <v>18</v>
      </c>
      <c r="X3" s="18">
        <v>21</v>
      </c>
      <c r="Y3" s="68">
        <v>23</v>
      </c>
      <c r="Z3" s="69"/>
      <c r="AA3" s="70"/>
    </row>
    <row r="4" spans="1:49" ht="15" thickBot="1" x14ac:dyDescent="0.4">
      <c r="A4" s="3"/>
      <c r="B4" s="17" t="s">
        <v>37</v>
      </c>
      <c r="C4" s="19" t="s">
        <v>37</v>
      </c>
      <c r="D4" s="19" t="s">
        <v>38</v>
      </c>
      <c r="E4" s="20" t="s">
        <v>38</v>
      </c>
      <c r="F4" s="17" t="s">
        <v>37</v>
      </c>
      <c r="G4" s="19" t="s">
        <v>37</v>
      </c>
      <c r="H4" s="19" t="s">
        <v>38</v>
      </c>
      <c r="I4" s="20" t="s">
        <v>38</v>
      </c>
      <c r="J4" s="17" t="s">
        <v>39</v>
      </c>
      <c r="K4" s="19" t="s">
        <v>39</v>
      </c>
      <c r="L4" s="20" t="s">
        <v>39</v>
      </c>
      <c r="M4" s="17" t="s">
        <v>40</v>
      </c>
      <c r="N4" s="17" t="s">
        <v>40</v>
      </c>
      <c r="O4" s="17" t="s">
        <v>40</v>
      </c>
      <c r="P4" s="17" t="s">
        <v>41</v>
      </c>
      <c r="Q4" s="17" t="s">
        <v>41</v>
      </c>
      <c r="R4" s="17" t="s">
        <v>41</v>
      </c>
      <c r="S4" s="17" t="s">
        <v>41</v>
      </c>
      <c r="T4" s="17" t="s">
        <v>41</v>
      </c>
      <c r="U4" s="17" t="s">
        <v>42</v>
      </c>
      <c r="V4" s="21" t="s">
        <v>42</v>
      </c>
      <c r="W4" s="21" t="s">
        <v>43</v>
      </c>
      <c r="X4" s="21" t="s">
        <v>43</v>
      </c>
      <c r="Y4" s="17" t="s">
        <v>42</v>
      </c>
      <c r="Z4" s="19" t="s">
        <v>42</v>
      </c>
      <c r="AA4" s="20" t="s">
        <v>44</v>
      </c>
    </row>
    <row r="5" spans="1:49" ht="15" thickBot="1" x14ac:dyDescent="0.4">
      <c r="A5" s="3"/>
      <c r="E5" s="3"/>
      <c r="F5" s="3"/>
      <c r="G5" s="3"/>
      <c r="H5" s="3"/>
    </row>
    <row r="6" spans="1:49" ht="15" thickBot="1" x14ac:dyDescent="0.4">
      <c r="A6" s="3"/>
      <c r="E6" s="3"/>
      <c r="F6" s="3"/>
      <c r="G6" s="3"/>
      <c r="H6" s="3"/>
      <c r="J6" s="58" t="s">
        <v>79</v>
      </c>
      <c r="K6" s="59"/>
      <c r="L6" s="59"/>
      <c r="M6" s="60"/>
      <c r="T6" s="58" t="s">
        <v>80</v>
      </c>
      <c r="U6" s="59"/>
      <c r="V6" s="60"/>
      <c r="AU6" s="3"/>
      <c r="AV6" s="3"/>
      <c r="AW6" s="3"/>
    </row>
    <row r="7" spans="1:49" ht="15" thickBot="1" x14ac:dyDescent="0.4">
      <c r="A7" s="3"/>
      <c r="B7" s="17" t="s">
        <v>45</v>
      </c>
      <c r="C7" s="19" t="s">
        <v>32</v>
      </c>
      <c r="D7" s="19" t="s">
        <v>50</v>
      </c>
      <c r="E7" s="19" t="s">
        <v>56</v>
      </c>
      <c r="F7" s="19" t="s">
        <v>57</v>
      </c>
      <c r="G7" s="19" t="s">
        <v>63</v>
      </c>
      <c r="H7" s="19" t="s">
        <v>64</v>
      </c>
      <c r="I7" s="19" t="s">
        <v>58</v>
      </c>
      <c r="J7" s="19" t="s">
        <v>59</v>
      </c>
      <c r="K7" s="6" t="s">
        <v>60</v>
      </c>
      <c r="L7" s="6" t="s">
        <v>61</v>
      </c>
      <c r="M7" s="22" t="s">
        <v>62</v>
      </c>
      <c r="N7" s="21" t="s">
        <v>45</v>
      </c>
      <c r="O7" s="17" t="s">
        <v>34</v>
      </c>
      <c r="P7" s="19" t="s">
        <v>1</v>
      </c>
      <c r="Q7" s="19" t="s">
        <v>0</v>
      </c>
      <c r="R7" s="19" t="s">
        <v>33</v>
      </c>
      <c r="S7" s="17" t="s">
        <v>65</v>
      </c>
      <c r="T7" s="17" t="s">
        <v>66</v>
      </c>
      <c r="U7" s="19" t="s">
        <v>61</v>
      </c>
      <c r="V7" s="20" t="s">
        <v>62</v>
      </c>
      <c r="W7" s="17" t="s">
        <v>36</v>
      </c>
      <c r="X7" s="21" t="s">
        <v>77</v>
      </c>
      <c r="Y7" s="21" t="s">
        <v>78</v>
      </c>
      <c r="Z7" s="17" t="s">
        <v>94</v>
      </c>
      <c r="AA7" s="20" t="s">
        <v>95</v>
      </c>
      <c r="AU7" s="3"/>
      <c r="AV7" s="3"/>
      <c r="AW7" s="3"/>
    </row>
    <row r="8" spans="1:49" x14ac:dyDescent="0.35">
      <c r="A8" s="3"/>
      <c r="B8" s="5">
        <v>12</v>
      </c>
      <c r="C8" s="3" t="s">
        <v>46</v>
      </c>
      <c r="D8" s="3" t="s">
        <v>51</v>
      </c>
      <c r="E8" s="3">
        <v>2.2999999999999998</v>
      </c>
      <c r="F8" s="3">
        <v>20</v>
      </c>
      <c r="G8" s="3">
        <v>50</v>
      </c>
      <c r="H8" s="3">
        <v>80</v>
      </c>
      <c r="I8" s="3">
        <v>100</v>
      </c>
      <c r="J8" s="3">
        <v>15.6</v>
      </c>
      <c r="K8" s="51">
        <v>10.233000000000001</v>
      </c>
      <c r="L8" s="52">
        <v>11.1</v>
      </c>
      <c r="M8" s="53">
        <v>12.4</v>
      </c>
      <c r="N8" s="4">
        <f>B8</f>
        <v>12</v>
      </c>
      <c r="O8" s="26">
        <f t="shared" ref="O8:O16" si="0">F8/100*B8</f>
        <v>2.4000000000000004</v>
      </c>
      <c r="P8" s="27">
        <f>G8/100*B8</f>
        <v>6</v>
      </c>
      <c r="Q8" s="27">
        <f t="shared" ref="Q8:Q16" si="1">H8/100*B8</f>
        <v>9.6000000000000014</v>
      </c>
      <c r="R8" s="6">
        <f t="shared" ref="R8:R16" si="2">I8/100*B8</f>
        <v>12</v>
      </c>
      <c r="S8" s="7">
        <f>J8*$E8</f>
        <v>35.879999999999995</v>
      </c>
      <c r="T8" s="7">
        <f>K8*$E8</f>
        <v>23.535899999999998</v>
      </c>
      <c r="U8" s="6">
        <f>L8*$E8</f>
        <v>25.529999999999998</v>
      </c>
      <c r="V8" s="22">
        <f t="shared" ref="V8" si="3">M8*$E8</f>
        <v>28.52</v>
      </c>
      <c r="W8">
        <v>60</v>
      </c>
      <c r="X8" s="7">
        <f>38*E8</f>
        <v>87.399999999999991</v>
      </c>
      <c r="Y8" s="22">
        <v>5</v>
      </c>
      <c r="Z8" s="5">
        <v>2</v>
      </c>
      <c r="AA8" s="4">
        <v>1</v>
      </c>
      <c r="AU8" s="3"/>
      <c r="AV8" s="3"/>
      <c r="AW8" s="3"/>
    </row>
    <row r="9" spans="1:49" x14ac:dyDescent="0.35">
      <c r="A9" s="3"/>
      <c r="B9" s="5">
        <v>20</v>
      </c>
      <c r="C9" s="3" t="s">
        <v>47</v>
      </c>
      <c r="D9" s="3" t="s">
        <v>52</v>
      </c>
      <c r="E9" s="3">
        <v>3</v>
      </c>
      <c r="F9" s="3">
        <v>70</v>
      </c>
      <c r="G9" s="3">
        <v>80</v>
      </c>
      <c r="H9" s="3">
        <v>90</v>
      </c>
      <c r="I9" s="3">
        <v>100</v>
      </c>
      <c r="J9" s="3">
        <v>15.25</v>
      </c>
      <c r="K9" s="48">
        <v>12.25</v>
      </c>
      <c r="L9" s="49">
        <v>12.75</v>
      </c>
      <c r="M9" s="50">
        <v>13.25</v>
      </c>
      <c r="N9" s="4">
        <f t="shared" ref="N9:N16" si="4">B9</f>
        <v>20</v>
      </c>
      <c r="O9" s="16">
        <f t="shared" si="0"/>
        <v>14</v>
      </c>
      <c r="P9">
        <f t="shared" ref="P9:P16" si="5">G9/100*B9</f>
        <v>16</v>
      </c>
      <c r="Q9">
        <f t="shared" si="1"/>
        <v>18</v>
      </c>
      <c r="R9" s="3">
        <f t="shared" si="2"/>
        <v>20</v>
      </c>
      <c r="S9" s="5">
        <f>J9*$E9</f>
        <v>45.75</v>
      </c>
      <c r="T9" s="5">
        <f t="shared" ref="T9:T11" si="6">K9*$E9</f>
        <v>36.75</v>
      </c>
      <c r="U9" s="3">
        <f t="shared" ref="U9:U11" si="7">L9*$E9</f>
        <v>38.25</v>
      </c>
      <c r="V9" s="4">
        <f t="shared" ref="V9:V11" si="8">M9*$E9</f>
        <v>39.75</v>
      </c>
      <c r="W9">
        <v>100</v>
      </c>
      <c r="X9" s="5">
        <f>5*E9</f>
        <v>15</v>
      </c>
      <c r="Y9" s="4">
        <v>5</v>
      </c>
      <c r="Z9" s="5">
        <v>2</v>
      </c>
      <c r="AA9" s="4">
        <v>1</v>
      </c>
      <c r="AU9" s="3"/>
      <c r="AV9" s="3"/>
      <c r="AW9" s="3"/>
    </row>
    <row r="10" spans="1:49" x14ac:dyDescent="0.35">
      <c r="A10" s="3"/>
      <c r="B10" s="5">
        <v>25</v>
      </c>
      <c r="C10" s="3" t="s">
        <v>49</v>
      </c>
      <c r="D10" s="3" t="s">
        <v>54</v>
      </c>
      <c r="E10" s="24">
        <v>0</v>
      </c>
      <c r="F10" s="3">
        <v>70</v>
      </c>
      <c r="G10" s="3">
        <v>80</v>
      </c>
      <c r="H10" s="3">
        <v>90</v>
      </c>
      <c r="I10" s="3">
        <v>100</v>
      </c>
      <c r="J10" s="24">
        <v>0</v>
      </c>
      <c r="K10" s="31">
        <v>0</v>
      </c>
      <c r="L10" s="24">
        <v>0</v>
      </c>
      <c r="M10" s="25">
        <v>0</v>
      </c>
      <c r="N10" s="4">
        <v>0</v>
      </c>
      <c r="O10" s="16">
        <v>0</v>
      </c>
      <c r="P10">
        <v>0</v>
      </c>
      <c r="Q10">
        <v>0</v>
      </c>
      <c r="R10" s="3">
        <v>0</v>
      </c>
      <c r="S10" s="5">
        <f>J10*$E10</f>
        <v>0</v>
      </c>
      <c r="T10" s="5">
        <f t="shared" si="6"/>
        <v>0</v>
      </c>
      <c r="U10" s="3">
        <f t="shared" si="7"/>
        <v>0</v>
      </c>
      <c r="V10" s="4">
        <f t="shared" si="8"/>
        <v>0</v>
      </c>
      <c r="W10">
        <v>0</v>
      </c>
      <c r="X10" s="31">
        <v>0</v>
      </c>
      <c r="Y10" s="25">
        <v>0</v>
      </c>
      <c r="Z10" s="5">
        <v>0</v>
      </c>
      <c r="AA10" s="4">
        <v>11</v>
      </c>
      <c r="AU10" s="3"/>
      <c r="AV10" s="3"/>
      <c r="AW10" s="3"/>
    </row>
    <row r="11" spans="1:49" x14ac:dyDescent="0.35">
      <c r="A11" s="3"/>
      <c r="B11" s="5">
        <v>76</v>
      </c>
      <c r="C11" s="3" t="s">
        <v>46</v>
      </c>
      <c r="D11" s="3" t="s">
        <v>53</v>
      </c>
      <c r="E11" s="3">
        <v>1.2</v>
      </c>
      <c r="F11" s="3">
        <v>20</v>
      </c>
      <c r="G11" s="3">
        <v>50</v>
      </c>
      <c r="H11" s="3">
        <v>80</v>
      </c>
      <c r="I11" s="3">
        <v>100</v>
      </c>
      <c r="J11" s="3">
        <v>15.6</v>
      </c>
      <c r="K11" s="48">
        <v>10.233000000000001</v>
      </c>
      <c r="L11" s="49">
        <v>11.1</v>
      </c>
      <c r="M11" s="50">
        <v>12.4</v>
      </c>
      <c r="N11" s="4">
        <f t="shared" si="4"/>
        <v>76</v>
      </c>
      <c r="O11" s="16">
        <f t="shared" si="0"/>
        <v>15.200000000000001</v>
      </c>
      <c r="P11">
        <f t="shared" si="5"/>
        <v>38</v>
      </c>
      <c r="Q11">
        <f t="shared" si="1"/>
        <v>60.800000000000004</v>
      </c>
      <c r="R11" s="3">
        <f t="shared" si="2"/>
        <v>76</v>
      </c>
      <c r="S11" s="5">
        <f t="shared" ref="S11:S16" si="9">J11*$E11</f>
        <v>18.72</v>
      </c>
      <c r="T11" s="5">
        <f t="shared" si="6"/>
        <v>12.2796</v>
      </c>
      <c r="U11" s="3">
        <f t="shared" si="7"/>
        <v>13.319999999999999</v>
      </c>
      <c r="V11" s="4">
        <f t="shared" si="8"/>
        <v>14.879999999999999</v>
      </c>
      <c r="W11">
        <v>120</v>
      </c>
      <c r="X11" s="5">
        <f>596*E11</f>
        <v>715.19999999999993</v>
      </c>
      <c r="Y11" s="4">
        <v>50</v>
      </c>
      <c r="Z11" s="5">
        <v>3</v>
      </c>
      <c r="AA11" s="4">
        <v>2</v>
      </c>
      <c r="AU11" s="3"/>
      <c r="AV11" s="3"/>
      <c r="AW11" s="3"/>
    </row>
    <row r="12" spans="1:49" x14ac:dyDescent="0.35">
      <c r="A12" s="3"/>
      <c r="B12" s="5">
        <v>100</v>
      </c>
      <c r="C12" s="3" t="s">
        <v>46</v>
      </c>
      <c r="D12" s="3" t="s">
        <v>51</v>
      </c>
      <c r="E12" s="3">
        <v>2.2999999999999998</v>
      </c>
      <c r="F12" s="3">
        <v>25</v>
      </c>
      <c r="G12" s="3">
        <v>55</v>
      </c>
      <c r="H12" s="3">
        <v>80</v>
      </c>
      <c r="I12" s="3">
        <v>100</v>
      </c>
      <c r="J12" s="3">
        <v>13</v>
      </c>
      <c r="K12" s="48">
        <v>8.6</v>
      </c>
      <c r="L12" s="49">
        <v>9</v>
      </c>
      <c r="M12" s="50">
        <v>9.6</v>
      </c>
      <c r="N12" s="4">
        <f t="shared" si="4"/>
        <v>100</v>
      </c>
      <c r="O12" s="16">
        <f t="shared" si="0"/>
        <v>25</v>
      </c>
      <c r="P12">
        <f t="shared" si="5"/>
        <v>55.000000000000007</v>
      </c>
      <c r="Q12">
        <f t="shared" si="1"/>
        <v>80</v>
      </c>
      <c r="R12" s="3">
        <f t="shared" si="2"/>
        <v>100</v>
      </c>
      <c r="S12" s="5">
        <f t="shared" si="9"/>
        <v>29.9</v>
      </c>
      <c r="T12" s="5">
        <f t="shared" ref="T12:T16" si="10">K12*$E12</f>
        <v>19.779999999999998</v>
      </c>
      <c r="U12" s="3">
        <f t="shared" ref="U12:U16" si="11">L12*$E12</f>
        <v>20.7</v>
      </c>
      <c r="V12" s="4">
        <f t="shared" ref="V12:V16" si="12">M12*$E12</f>
        <v>22.08</v>
      </c>
      <c r="W12">
        <v>420</v>
      </c>
      <c r="X12" s="5">
        <f>250*E12</f>
        <v>575</v>
      </c>
      <c r="Y12" s="4">
        <v>50</v>
      </c>
      <c r="Z12" s="5">
        <v>4</v>
      </c>
      <c r="AA12" s="4">
        <v>2</v>
      </c>
      <c r="AU12" s="3"/>
      <c r="AV12" s="3"/>
      <c r="AW12" s="3"/>
    </row>
    <row r="13" spans="1:49" x14ac:dyDescent="0.35">
      <c r="A13" s="3"/>
      <c r="B13" s="5">
        <v>155</v>
      </c>
      <c r="C13" s="3" t="s">
        <v>46</v>
      </c>
      <c r="D13" s="3" t="s">
        <v>53</v>
      </c>
      <c r="E13" s="3">
        <v>1.2</v>
      </c>
      <c r="F13" s="3">
        <v>35</v>
      </c>
      <c r="G13" s="3">
        <v>60</v>
      </c>
      <c r="H13" s="3">
        <v>80</v>
      </c>
      <c r="I13" s="3">
        <v>100</v>
      </c>
      <c r="J13" s="3">
        <v>11.2</v>
      </c>
      <c r="K13" s="48">
        <v>8.56</v>
      </c>
      <c r="L13" s="49">
        <v>8.9</v>
      </c>
      <c r="M13" s="50">
        <v>9.3000000000000007</v>
      </c>
      <c r="N13" s="4">
        <f t="shared" si="4"/>
        <v>155</v>
      </c>
      <c r="O13" s="16">
        <f t="shared" si="0"/>
        <v>54.25</v>
      </c>
      <c r="P13">
        <f t="shared" si="5"/>
        <v>93</v>
      </c>
      <c r="Q13">
        <f t="shared" si="1"/>
        <v>124</v>
      </c>
      <c r="R13" s="3">
        <f t="shared" si="2"/>
        <v>155</v>
      </c>
      <c r="S13" s="5">
        <f t="shared" si="9"/>
        <v>13.44</v>
      </c>
      <c r="T13" s="5">
        <f t="shared" si="10"/>
        <v>10.272</v>
      </c>
      <c r="U13" s="3">
        <f t="shared" si="11"/>
        <v>10.68</v>
      </c>
      <c r="V13" s="4">
        <f t="shared" si="12"/>
        <v>11.16</v>
      </c>
      <c r="W13">
        <v>80</v>
      </c>
      <c r="X13" s="5">
        <f>260*E13</f>
        <v>312</v>
      </c>
      <c r="Y13" s="4">
        <v>50</v>
      </c>
      <c r="Z13" s="5">
        <v>24</v>
      </c>
      <c r="AA13" s="4">
        <v>16</v>
      </c>
      <c r="AU13" s="3"/>
      <c r="AV13" s="3"/>
      <c r="AW13" s="3"/>
    </row>
    <row r="14" spans="1:49" x14ac:dyDescent="0.35">
      <c r="A14" s="3"/>
      <c r="B14" s="5">
        <v>197</v>
      </c>
      <c r="C14" s="3" t="s">
        <v>46</v>
      </c>
      <c r="D14" s="3" t="s">
        <v>51</v>
      </c>
      <c r="E14" s="3">
        <v>2.2999999999999998</v>
      </c>
      <c r="F14" s="3">
        <v>35</v>
      </c>
      <c r="G14" s="3">
        <v>60</v>
      </c>
      <c r="H14" s="3">
        <v>80</v>
      </c>
      <c r="I14" s="3">
        <v>100</v>
      </c>
      <c r="J14" s="3">
        <v>10.75</v>
      </c>
      <c r="K14" s="48">
        <v>8.59</v>
      </c>
      <c r="L14" s="49">
        <v>8.64</v>
      </c>
      <c r="M14" s="50">
        <v>9.81</v>
      </c>
      <c r="N14" s="4">
        <f t="shared" si="4"/>
        <v>197</v>
      </c>
      <c r="O14" s="16">
        <f t="shared" si="0"/>
        <v>68.949999999999989</v>
      </c>
      <c r="P14">
        <f t="shared" si="5"/>
        <v>118.19999999999999</v>
      </c>
      <c r="Q14">
        <f t="shared" si="1"/>
        <v>157.60000000000002</v>
      </c>
      <c r="R14" s="3">
        <f t="shared" si="2"/>
        <v>197</v>
      </c>
      <c r="S14" s="5">
        <f t="shared" si="9"/>
        <v>24.724999999999998</v>
      </c>
      <c r="T14" s="5">
        <f t="shared" si="10"/>
        <v>19.756999999999998</v>
      </c>
      <c r="U14" s="3">
        <f t="shared" si="11"/>
        <v>19.872</v>
      </c>
      <c r="V14" s="4">
        <f t="shared" si="12"/>
        <v>22.562999999999999</v>
      </c>
      <c r="W14">
        <v>310</v>
      </c>
      <c r="X14" s="5">
        <f>443*E14</f>
        <v>1018.9</v>
      </c>
      <c r="Y14" s="4">
        <v>50</v>
      </c>
      <c r="Z14" s="5">
        <v>4</v>
      </c>
      <c r="AA14" s="4">
        <v>3</v>
      </c>
      <c r="AU14" s="3"/>
      <c r="AV14" s="3"/>
      <c r="AW14" s="3"/>
    </row>
    <row r="15" spans="1:49" x14ac:dyDescent="0.35">
      <c r="A15" s="3"/>
      <c r="B15" s="5">
        <v>350</v>
      </c>
      <c r="C15" s="3" t="s">
        <v>46</v>
      </c>
      <c r="D15" s="3" t="s">
        <v>53</v>
      </c>
      <c r="E15" s="3">
        <v>1.2</v>
      </c>
      <c r="F15" s="3">
        <v>40</v>
      </c>
      <c r="G15" s="3">
        <v>65</v>
      </c>
      <c r="H15" s="3">
        <v>80</v>
      </c>
      <c r="I15" s="3">
        <v>100</v>
      </c>
      <c r="J15" s="3">
        <v>10.199999999999999</v>
      </c>
      <c r="K15" s="48">
        <v>8.64</v>
      </c>
      <c r="L15" s="49">
        <v>9.0670000000000002</v>
      </c>
      <c r="M15" s="50">
        <v>9.5</v>
      </c>
      <c r="N15" s="4">
        <f t="shared" si="4"/>
        <v>350</v>
      </c>
      <c r="O15" s="16">
        <f t="shared" si="0"/>
        <v>140</v>
      </c>
      <c r="P15">
        <f t="shared" si="5"/>
        <v>227.5</v>
      </c>
      <c r="Q15">
        <f t="shared" si="1"/>
        <v>280</v>
      </c>
      <c r="R15" s="3">
        <f t="shared" si="2"/>
        <v>350</v>
      </c>
      <c r="S15" s="5">
        <f t="shared" si="9"/>
        <v>12.239999999999998</v>
      </c>
      <c r="T15" s="5">
        <f t="shared" si="10"/>
        <v>10.368</v>
      </c>
      <c r="U15" s="3">
        <f t="shared" si="11"/>
        <v>10.8804</v>
      </c>
      <c r="V15" s="4">
        <f t="shared" si="12"/>
        <v>11.4</v>
      </c>
      <c r="W15">
        <v>140</v>
      </c>
      <c r="X15" s="5">
        <f>1915*E15</f>
        <v>2298</v>
      </c>
      <c r="Y15" s="4">
        <v>200</v>
      </c>
      <c r="Z15" s="5">
        <v>8</v>
      </c>
      <c r="AA15" s="4">
        <v>5</v>
      </c>
      <c r="AU15" s="3"/>
      <c r="AV15" s="3"/>
      <c r="AW15" s="3"/>
    </row>
    <row r="16" spans="1:49" ht="15" thickBot="1" x14ac:dyDescent="0.4">
      <c r="A16" s="3"/>
      <c r="B16" s="2">
        <v>400</v>
      </c>
      <c r="C16" s="1" t="s">
        <v>48</v>
      </c>
      <c r="D16" s="1" t="s">
        <v>55</v>
      </c>
      <c r="E16" s="1">
        <v>0.6</v>
      </c>
      <c r="F16" s="1">
        <v>25</v>
      </c>
      <c r="G16" s="1">
        <v>50</v>
      </c>
      <c r="H16" s="1">
        <v>80</v>
      </c>
      <c r="I16" s="1">
        <v>100</v>
      </c>
      <c r="J16" s="1">
        <v>12.55</v>
      </c>
      <c r="K16" s="54">
        <v>9.0779999999999994</v>
      </c>
      <c r="L16" s="55">
        <v>9.1</v>
      </c>
      <c r="M16" s="56">
        <v>9.32</v>
      </c>
      <c r="N16" s="23">
        <f t="shared" si="4"/>
        <v>400</v>
      </c>
      <c r="O16" s="15">
        <f t="shared" si="0"/>
        <v>100</v>
      </c>
      <c r="P16" s="12">
        <f t="shared" si="5"/>
        <v>200</v>
      </c>
      <c r="Q16" s="12">
        <f t="shared" si="1"/>
        <v>320</v>
      </c>
      <c r="R16" s="1">
        <f t="shared" si="2"/>
        <v>400</v>
      </c>
      <c r="S16" s="2">
        <f t="shared" si="9"/>
        <v>7.53</v>
      </c>
      <c r="T16" s="2">
        <f t="shared" si="10"/>
        <v>5.4467999999999996</v>
      </c>
      <c r="U16" s="1">
        <f t="shared" si="11"/>
        <v>5.46</v>
      </c>
      <c r="V16" s="23">
        <f t="shared" si="12"/>
        <v>5.5919999999999996</v>
      </c>
      <c r="W16" s="12">
        <v>280</v>
      </c>
      <c r="X16" s="2">
        <v>1000</v>
      </c>
      <c r="Y16" s="23">
        <v>1000</v>
      </c>
      <c r="Z16" s="2">
        <v>168</v>
      </c>
      <c r="AA16" s="23">
        <v>24</v>
      </c>
    </row>
    <row r="17" spans="1:12" x14ac:dyDescent="0.35">
      <c r="A17" s="3"/>
      <c r="B17" s="3"/>
      <c r="C17" s="3"/>
      <c r="D17" s="3"/>
      <c r="E17" s="3"/>
      <c r="F17" s="3"/>
      <c r="G17" s="3"/>
      <c r="H17" s="3"/>
    </row>
    <row r="18" spans="1:12" x14ac:dyDescent="0.35">
      <c r="A18" s="3"/>
      <c r="F18" s="3"/>
      <c r="G18" s="3"/>
      <c r="H18" s="3"/>
    </row>
    <row r="19" spans="1:12" x14ac:dyDescent="0.35">
      <c r="A19" s="3"/>
      <c r="F19" s="3"/>
      <c r="G19" s="3"/>
      <c r="H19" s="3"/>
    </row>
    <row r="20" spans="1:12" x14ac:dyDescent="0.35">
      <c r="A20" s="3"/>
      <c r="F20" s="3"/>
      <c r="G20" s="3"/>
      <c r="H20" s="3"/>
    </row>
    <row r="21" spans="1:12" x14ac:dyDescent="0.35">
      <c r="A21" s="3"/>
      <c r="F21" s="3"/>
      <c r="G21" s="3"/>
      <c r="H21" s="3"/>
      <c r="J21" s="3"/>
      <c r="K21" s="3"/>
      <c r="L21" s="3"/>
    </row>
    <row r="22" spans="1:12" x14ac:dyDescent="0.35">
      <c r="A22" s="3"/>
      <c r="B22" s="3"/>
    </row>
    <row r="23" spans="1:12" x14ac:dyDescent="0.35">
      <c r="A23" s="3"/>
    </row>
    <row r="24" spans="1:12" x14ac:dyDescent="0.35">
      <c r="A24" s="3"/>
    </row>
    <row r="25" spans="1:12" x14ac:dyDescent="0.35">
      <c r="A25" s="3"/>
    </row>
    <row r="26" spans="1:12" x14ac:dyDescent="0.35">
      <c r="A26" s="3"/>
    </row>
    <row r="27" spans="1:12" x14ac:dyDescent="0.35">
      <c r="A27" s="3"/>
      <c r="B27" s="3"/>
    </row>
    <row r="28" spans="1:12" x14ac:dyDescent="0.35">
      <c r="A28" s="3"/>
    </row>
    <row r="29" spans="1:12" x14ac:dyDescent="0.35">
      <c r="A29" s="3"/>
    </row>
    <row r="30" spans="1:12" x14ac:dyDescent="0.35">
      <c r="A30" s="3"/>
    </row>
    <row r="31" spans="1:12" x14ac:dyDescent="0.35">
      <c r="A31" s="3"/>
    </row>
    <row r="32" spans="1:12" x14ac:dyDescent="0.35">
      <c r="A32" s="3"/>
      <c r="B32" s="3"/>
    </row>
    <row r="33" spans="1:23" x14ac:dyDescent="0.35">
      <c r="A33" s="3"/>
    </row>
    <row r="34" spans="1:23" x14ac:dyDescent="0.35">
      <c r="A34" s="3"/>
      <c r="W34" s="3"/>
    </row>
    <row r="35" spans="1:23" x14ac:dyDescent="0.35">
      <c r="A35" s="3"/>
      <c r="W35" s="3"/>
    </row>
    <row r="36" spans="1:23" x14ac:dyDescent="0.35">
      <c r="A36" s="3"/>
      <c r="W36" s="3"/>
    </row>
    <row r="37" spans="1:23" x14ac:dyDescent="0.35">
      <c r="A37" s="3"/>
      <c r="B37" s="3"/>
      <c r="W37" s="3"/>
    </row>
    <row r="38" spans="1:23" x14ac:dyDescent="0.35">
      <c r="A38" s="3"/>
      <c r="W38" s="3"/>
    </row>
    <row r="39" spans="1:23" x14ac:dyDescent="0.35">
      <c r="A39" s="3"/>
      <c r="W39" s="3"/>
    </row>
    <row r="40" spans="1:23" x14ac:dyDescent="0.35">
      <c r="A40" s="3"/>
      <c r="W40" s="3"/>
    </row>
    <row r="41" spans="1:23" x14ac:dyDescent="0.35">
      <c r="A41" s="3"/>
      <c r="W41" s="3"/>
    </row>
    <row r="42" spans="1:23" x14ac:dyDescent="0.35">
      <c r="A42" s="3"/>
      <c r="B42" s="3"/>
      <c r="W42" s="3"/>
    </row>
    <row r="43" spans="1:23" x14ac:dyDescent="0.35">
      <c r="A43" s="3"/>
      <c r="B43" s="3"/>
      <c r="W43" s="3"/>
    </row>
    <row r="44" spans="1:23" x14ac:dyDescent="0.35">
      <c r="W44" s="3"/>
    </row>
    <row r="45" spans="1:23" x14ac:dyDescent="0.35">
      <c r="W45" s="3"/>
    </row>
    <row r="46" spans="1:23" x14ac:dyDescent="0.35">
      <c r="W46" s="3"/>
    </row>
    <row r="47" spans="1:23" x14ac:dyDescent="0.35">
      <c r="W47" s="3"/>
    </row>
    <row r="48" spans="1:23" x14ac:dyDescent="0.35">
      <c r="W48" s="3"/>
    </row>
    <row r="49" spans="23:23" x14ac:dyDescent="0.35">
      <c r="W49" s="3"/>
    </row>
    <row r="50" spans="23:23" x14ac:dyDescent="0.35">
      <c r="W50" s="3"/>
    </row>
    <row r="51" spans="23:23" x14ac:dyDescent="0.35">
      <c r="W51" s="3"/>
    </row>
  </sheetData>
  <mergeCells count="9">
    <mergeCell ref="J6:M6"/>
    <mergeCell ref="T6:V6"/>
    <mergeCell ref="P3:U3"/>
    <mergeCell ref="Y3:AA3"/>
    <mergeCell ref="B2:AA2"/>
    <mergeCell ref="B3:E3"/>
    <mergeCell ref="F3:I3"/>
    <mergeCell ref="J3:L3"/>
    <mergeCell ref="M3:O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100"/>
  <sheetViews>
    <sheetView zoomScale="80" zoomScaleNormal="80" workbookViewId="0">
      <selection activeCell="L12" sqref="L12"/>
    </sheetView>
  </sheetViews>
  <sheetFormatPr defaultRowHeight="14.5" x14ac:dyDescent="0.35"/>
  <cols>
    <col min="1" max="1" width="11.26953125" style="3" customWidth="1"/>
    <col min="41" max="41" width="10.7265625" customWidth="1"/>
    <col min="42" max="42" width="11.81640625" customWidth="1"/>
    <col min="43" max="43" width="11.1796875" customWidth="1"/>
    <col min="44" max="44" width="11.26953125" customWidth="1"/>
  </cols>
  <sheetData>
    <row r="1" spans="1:67" x14ac:dyDescent="0.35">
      <c r="A1"/>
    </row>
    <row r="2" spans="1:67" x14ac:dyDescent="0.35">
      <c r="A2"/>
    </row>
    <row r="3" spans="1:67" ht="15" thickBot="1" x14ac:dyDescent="0.4">
      <c r="A3"/>
      <c r="AD3" s="69" t="s">
        <v>81</v>
      </c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</row>
    <row r="4" spans="1:67" ht="15" thickBot="1" x14ac:dyDescent="0.4">
      <c r="A4"/>
      <c r="C4" s="58" t="s">
        <v>89</v>
      </c>
      <c r="D4" s="59"/>
      <c r="E4" s="59"/>
      <c r="F4" s="59"/>
      <c r="G4" s="59"/>
      <c r="H4" s="59"/>
      <c r="I4" s="60"/>
    </row>
    <row r="5" spans="1:67" ht="15" thickBot="1" x14ac:dyDescent="0.4">
      <c r="A5"/>
      <c r="C5" s="17" t="s">
        <v>87</v>
      </c>
      <c r="D5" s="19" t="s">
        <v>88</v>
      </c>
      <c r="E5" s="19" t="s">
        <v>82</v>
      </c>
      <c r="F5" s="19" t="s">
        <v>83</v>
      </c>
      <c r="G5" s="19" t="s">
        <v>84</v>
      </c>
      <c r="H5" s="19" t="s">
        <v>86</v>
      </c>
      <c r="I5" s="20" t="s">
        <v>85</v>
      </c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8"/>
    </row>
    <row r="6" spans="1:67" x14ac:dyDescent="0.35">
      <c r="A6"/>
      <c r="B6" s="39">
        <v>1</v>
      </c>
      <c r="C6" s="7">
        <v>1</v>
      </c>
      <c r="D6" s="6">
        <v>2</v>
      </c>
      <c r="E6" s="6">
        <v>2.5999999999999999E-3</v>
      </c>
      <c r="F6" s="6">
        <v>1.3899999999999999E-2</v>
      </c>
      <c r="G6" s="6">
        <v>0.46110000000000001</v>
      </c>
      <c r="H6" s="6">
        <v>175</v>
      </c>
      <c r="I6" s="22">
        <v>200</v>
      </c>
      <c r="BO6" s="11"/>
    </row>
    <row r="7" spans="1:67" x14ac:dyDescent="0.35">
      <c r="A7"/>
      <c r="B7" s="18">
        <f>1+B6</f>
        <v>2</v>
      </c>
      <c r="C7" s="5">
        <v>1</v>
      </c>
      <c r="D7" s="3">
        <v>3</v>
      </c>
      <c r="E7" s="3">
        <v>5.4600000000000003E-2</v>
      </c>
      <c r="F7" s="3">
        <v>0.2112</v>
      </c>
      <c r="G7" s="3">
        <v>5.7200000000000001E-2</v>
      </c>
      <c r="H7" s="3">
        <v>175</v>
      </c>
      <c r="I7" s="4">
        <v>220</v>
      </c>
      <c r="BO7" s="11"/>
    </row>
    <row r="8" spans="1:67" x14ac:dyDescent="0.35">
      <c r="A8"/>
      <c r="B8" s="18">
        <f t="shared" ref="B8:B43" si="0">1+B7</f>
        <v>3</v>
      </c>
      <c r="C8" s="5">
        <v>1</v>
      </c>
      <c r="D8" s="3">
        <v>5</v>
      </c>
      <c r="E8" s="3">
        <v>2.18E-2</v>
      </c>
      <c r="F8" s="3">
        <v>8.4500000000000006E-2</v>
      </c>
      <c r="G8" s="3">
        <v>2.29E-2</v>
      </c>
      <c r="H8" s="3">
        <v>175</v>
      </c>
      <c r="I8" s="4">
        <v>220</v>
      </c>
      <c r="BO8" s="11"/>
    </row>
    <row r="9" spans="1:67" x14ac:dyDescent="0.35">
      <c r="A9"/>
      <c r="B9" s="18">
        <f t="shared" si="0"/>
        <v>4</v>
      </c>
      <c r="C9" s="5">
        <v>2</v>
      </c>
      <c r="D9" s="3">
        <v>4</v>
      </c>
      <c r="E9" s="3">
        <v>3.2800000000000003E-2</v>
      </c>
      <c r="F9" s="3">
        <v>0.12670000000000001</v>
      </c>
      <c r="G9" s="3">
        <v>3.4299999999999997E-2</v>
      </c>
      <c r="H9" s="3">
        <v>175</v>
      </c>
      <c r="I9" s="4">
        <v>220</v>
      </c>
      <c r="BO9" s="11"/>
    </row>
    <row r="10" spans="1:67" x14ac:dyDescent="0.35">
      <c r="A10"/>
      <c r="B10" s="18">
        <f t="shared" si="0"/>
        <v>5</v>
      </c>
      <c r="C10" s="5">
        <v>2</v>
      </c>
      <c r="D10" s="3">
        <v>6</v>
      </c>
      <c r="E10" s="3">
        <v>4.9700000000000001E-2</v>
      </c>
      <c r="F10" s="3">
        <v>0.192</v>
      </c>
      <c r="G10" s="3">
        <v>5.1999999999999998E-2</v>
      </c>
      <c r="H10" s="3">
        <v>175</v>
      </c>
      <c r="I10" s="4">
        <v>220</v>
      </c>
      <c r="BO10" s="11"/>
    </row>
    <row r="11" spans="1:67" x14ac:dyDescent="0.35">
      <c r="A11"/>
      <c r="B11" s="18">
        <f t="shared" si="0"/>
        <v>6</v>
      </c>
      <c r="C11" s="5">
        <v>3</v>
      </c>
      <c r="D11" s="3">
        <v>9</v>
      </c>
      <c r="E11" s="3">
        <v>3.0800000000000001E-2</v>
      </c>
      <c r="F11" s="3">
        <v>0.11899999999999999</v>
      </c>
      <c r="G11" s="3">
        <v>3.2199999999999999E-2</v>
      </c>
      <c r="H11" s="3">
        <v>175</v>
      </c>
      <c r="I11" s="4">
        <v>220</v>
      </c>
      <c r="BO11" s="11"/>
    </row>
    <row r="12" spans="1:67" x14ac:dyDescent="0.35">
      <c r="A12"/>
      <c r="B12" s="18">
        <f t="shared" si="0"/>
        <v>7</v>
      </c>
      <c r="C12" s="5">
        <v>3</v>
      </c>
      <c r="D12" s="3">
        <v>24</v>
      </c>
      <c r="E12" s="3">
        <v>2.3E-3</v>
      </c>
      <c r="F12" s="3">
        <v>8.3900000000000002E-2</v>
      </c>
      <c r="G12" s="3">
        <v>0</v>
      </c>
      <c r="H12" s="3">
        <v>400</v>
      </c>
      <c r="I12" s="4">
        <v>600</v>
      </c>
      <c r="BO12" s="11"/>
    </row>
    <row r="13" spans="1:67" x14ac:dyDescent="0.35">
      <c r="A13"/>
      <c r="B13" s="18">
        <f t="shared" si="0"/>
        <v>8</v>
      </c>
      <c r="C13" s="5">
        <v>4</v>
      </c>
      <c r="D13" s="3">
        <v>9</v>
      </c>
      <c r="E13" s="3">
        <v>2.6800000000000001E-2</v>
      </c>
      <c r="F13" s="3">
        <v>0.1037</v>
      </c>
      <c r="G13" s="3">
        <v>2.81E-2</v>
      </c>
      <c r="H13" s="3">
        <v>175</v>
      </c>
      <c r="I13" s="4">
        <v>220</v>
      </c>
      <c r="BO13" s="11"/>
    </row>
    <row r="14" spans="1:67" x14ac:dyDescent="0.35">
      <c r="A14"/>
      <c r="B14" s="18">
        <f t="shared" si="0"/>
        <v>9</v>
      </c>
      <c r="C14" s="5">
        <v>5</v>
      </c>
      <c r="D14" s="3">
        <v>10</v>
      </c>
      <c r="E14" s="3">
        <v>2.2800000000000001E-2</v>
      </c>
      <c r="F14" s="3">
        <v>8.8300000000000003E-2</v>
      </c>
      <c r="G14" s="3">
        <v>2.3900000000000001E-2</v>
      </c>
      <c r="H14" s="3">
        <v>175</v>
      </c>
      <c r="I14" s="4">
        <v>220</v>
      </c>
      <c r="BO14" s="11"/>
    </row>
    <row r="15" spans="1:67" x14ac:dyDescent="0.35">
      <c r="A15"/>
      <c r="B15" s="18">
        <f t="shared" si="0"/>
        <v>10</v>
      </c>
      <c r="C15" s="5">
        <v>6</v>
      </c>
      <c r="D15" s="3">
        <v>10</v>
      </c>
      <c r="E15" s="3">
        <v>1.3899999999999999E-2</v>
      </c>
      <c r="F15" s="3">
        <v>6.0499999999999998E-2</v>
      </c>
      <c r="G15" s="3">
        <v>2.4590000000000001</v>
      </c>
      <c r="H15" s="3">
        <v>175</v>
      </c>
      <c r="I15" s="4">
        <v>200</v>
      </c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K15" s="29"/>
      <c r="BL15" s="29"/>
      <c r="BM15" s="29"/>
      <c r="BN15" s="29"/>
      <c r="BO15" s="11"/>
    </row>
    <row r="16" spans="1:67" x14ac:dyDescent="0.35">
      <c r="A16"/>
      <c r="B16" s="18">
        <f t="shared" si="0"/>
        <v>11</v>
      </c>
      <c r="C16" s="5">
        <v>7</v>
      </c>
      <c r="D16" s="3">
        <v>8</v>
      </c>
      <c r="E16" s="3">
        <v>1.5900000000000001E-2</v>
      </c>
      <c r="F16" s="3">
        <v>6.1400000000000003E-2</v>
      </c>
      <c r="G16" s="3">
        <v>1.66E-2</v>
      </c>
      <c r="H16" s="3">
        <v>175</v>
      </c>
      <c r="I16" s="4">
        <v>220</v>
      </c>
      <c r="BO16" s="11"/>
    </row>
    <row r="17" spans="1:67" x14ac:dyDescent="0.35">
      <c r="A17"/>
      <c r="B17" s="18">
        <f t="shared" si="0"/>
        <v>12</v>
      </c>
      <c r="C17" s="5">
        <v>8</v>
      </c>
      <c r="D17" s="3">
        <v>9</v>
      </c>
      <c r="E17" s="3">
        <v>4.2700000000000002E-2</v>
      </c>
      <c r="F17" s="3">
        <v>0.1651</v>
      </c>
      <c r="G17" s="3">
        <v>4.4699999999999997E-2</v>
      </c>
      <c r="H17" s="3">
        <v>175</v>
      </c>
      <c r="I17" s="4">
        <v>220</v>
      </c>
      <c r="BO17" s="11"/>
    </row>
    <row r="18" spans="1:67" x14ac:dyDescent="0.35">
      <c r="A18"/>
      <c r="B18" s="18">
        <f t="shared" si="0"/>
        <v>13</v>
      </c>
      <c r="C18" s="5">
        <v>8</v>
      </c>
      <c r="D18" s="3">
        <v>10</v>
      </c>
      <c r="E18" s="3">
        <v>4.2700000000000002E-2</v>
      </c>
      <c r="F18" s="3">
        <v>0.1651</v>
      </c>
      <c r="G18" s="3">
        <v>4.4699999999999997E-2</v>
      </c>
      <c r="H18" s="3">
        <v>175</v>
      </c>
      <c r="I18" s="4">
        <v>220</v>
      </c>
      <c r="BO18" s="11"/>
    </row>
    <row r="19" spans="1:67" x14ac:dyDescent="0.35">
      <c r="A19"/>
      <c r="B19" s="18">
        <f t="shared" si="0"/>
        <v>14</v>
      </c>
      <c r="C19" s="5">
        <v>9</v>
      </c>
      <c r="D19" s="3">
        <v>11</v>
      </c>
      <c r="E19" s="3">
        <v>2.3E-3</v>
      </c>
      <c r="F19" s="3">
        <v>8.3900000000000002E-2</v>
      </c>
      <c r="G19" s="3">
        <v>0</v>
      </c>
      <c r="H19" s="3">
        <v>400</v>
      </c>
      <c r="I19" s="4">
        <v>600</v>
      </c>
      <c r="BO19" s="11"/>
    </row>
    <row r="20" spans="1:67" x14ac:dyDescent="0.35">
      <c r="A20"/>
      <c r="B20" s="18">
        <f t="shared" si="0"/>
        <v>15</v>
      </c>
      <c r="C20" s="5">
        <v>9</v>
      </c>
      <c r="D20" s="3">
        <v>12</v>
      </c>
      <c r="E20" s="3">
        <v>2.3E-3</v>
      </c>
      <c r="F20" s="3">
        <v>8.3900000000000002E-2</v>
      </c>
      <c r="G20" s="3">
        <v>0</v>
      </c>
      <c r="H20" s="3">
        <v>400</v>
      </c>
      <c r="I20" s="4">
        <v>600</v>
      </c>
      <c r="BO20" s="11"/>
    </row>
    <row r="21" spans="1:67" x14ac:dyDescent="0.35">
      <c r="A21"/>
      <c r="B21" s="18">
        <f t="shared" si="0"/>
        <v>16</v>
      </c>
      <c r="C21" s="5">
        <v>10</v>
      </c>
      <c r="D21" s="3">
        <v>11</v>
      </c>
      <c r="E21" s="3">
        <v>2.3E-3</v>
      </c>
      <c r="F21" s="3">
        <v>8.3900000000000002E-2</v>
      </c>
      <c r="G21" s="3">
        <v>0</v>
      </c>
      <c r="H21" s="3">
        <v>400</v>
      </c>
      <c r="I21" s="4">
        <v>600</v>
      </c>
      <c r="BO21" s="11"/>
    </row>
    <row r="22" spans="1:67" x14ac:dyDescent="0.35">
      <c r="A22"/>
      <c r="B22" s="18">
        <f t="shared" si="0"/>
        <v>17</v>
      </c>
      <c r="C22" s="5">
        <v>10</v>
      </c>
      <c r="D22" s="3">
        <v>12</v>
      </c>
      <c r="E22" s="3">
        <v>2.3E-3</v>
      </c>
      <c r="F22" s="3">
        <v>8.3900000000000002E-2</v>
      </c>
      <c r="G22" s="3">
        <v>0</v>
      </c>
      <c r="H22" s="3">
        <v>400</v>
      </c>
      <c r="I22" s="4">
        <v>600</v>
      </c>
      <c r="BO22" s="11"/>
    </row>
    <row r="23" spans="1:67" x14ac:dyDescent="0.35">
      <c r="A23"/>
      <c r="B23" s="18">
        <f t="shared" si="0"/>
        <v>18</v>
      </c>
      <c r="C23" s="5">
        <v>11</v>
      </c>
      <c r="D23" s="3">
        <v>13</v>
      </c>
      <c r="E23" s="3">
        <v>6.1000000000000004E-3</v>
      </c>
      <c r="F23" s="3">
        <v>4.7600000000000003E-2</v>
      </c>
      <c r="G23" s="3">
        <v>9.9900000000000003E-2</v>
      </c>
      <c r="H23" s="3">
        <v>500</v>
      </c>
      <c r="I23" s="4">
        <v>625</v>
      </c>
      <c r="BO23" s="11"/>
    </row>
    <row r="24" spans="1:67" x14ac:dyDescent="0.35">
      <c r="A24"/>
      <c r="B24" s="18">
        <f t="shared" si="0"/>
        <v>19</v>
      </c>
      <c r="C24" s="5">
        <v>11</v>
      </c>
      <c r="D24" s="3">
        <v>14</v>
      </c>
      <c r="E24" s="3">
        <v>5.4000000000000003E-3</v>
      </c>
      <c r="F24" s="3">
        <v>4.1799999999999997E-2</v>
      </c>
      <c r="G24" s="3">
        <v>8.7900000000000006E-2</v>
      </c>
      <c r="H24" s="3">
        <v>500</v>
      </c>
      <c r="I24" s="4">
        <v>625</v>
      </c>
      <c r="BO24" s="11"/>
    </row>
    <row r="25" spans="1:67" x14ac:dyDescent="0.35">
      <c r="A25"/>
      <c r="B25" s="18">
        <f t="shared" si="0"/>
        <v>20</v>
      </c>
      <c r="C25" s="5">
        <v>12</v>
      </c>
      <c r="D25" s="3">
        <v>13</v>
      </c>
      <c r="E25" s="3">
        <v>6.1000000000000004E-3</v>
      </c>
      <c r="F25" s="3">
        <v>4.7600000000000003E-2</v>
      </c>
      <c r="G25" s="3">
        <v>9.9900000000000003E-2</v>
      </c>
      <c r="H25" s="3">
        <v>500</v>
      </c>
      <c r="I25" s="4">
        <v>625</v>
      </c>
      <c r="BO25" s="11"/>
    </row>
    <row r="26" spans="1:67" x14ac:dyDescent="0.35">
      <c r="A26"/>
      <c r="B26" s="18">
        <f t="shared" si="0"/>
        <v>21</v>
      </c>
      <c r="C26" s="5">
        <v>12</v>
      </c>
      <c r="D26" s="3">
        <v>23</v>
      </c>
      <c r="E26" s="3">
        <v>1.24E-2</v>
      </c>
      <c r="F26" s="3">
        <v>9.6600000000000005E-2</v>
      </c>
      <c r="G26" s="3">
        <v>0.20300000000000001</v>
      </c>
      <c r="H26" s="3">
        <v>500</v>
      </c>
      <c r="I26" s="4">
        <v>625</v>
      </c>
      <c r="BO26" s="11"/>
    </row>
    <row r="27" spans="1:67" x14ac:dyDescent="0.35">
      <c r="A27"/>
      <c r="B27" s="18">
        <f t="shared" si="0"/>
        <v>22</v>
      </c>
      <c r="C27" s="5">
        <v>13</v>
      </c>
      <c r="D27" s="3">
        <v>23</v>
      </c>
      <c r="E27" s="3">
        <v>1.11E-2</v>
      </c>
      <c r="F27" s="3">
        <v>8.6499999999999994E-2</v>
      </c>
      <c r="G27" s="3">
        <v>0.18179999999999999</v>
      </c>
      <c r="H27" s="3">
        <v>500</v>
      </c>
      <c r="I27" s="4">
        <v>625</v>
      </c>
      <c r="BO27" s="11"/>
    </row>
    <row r="28" spans="1:67" x14ac:dyDescent="0.35">
      <c r="A28"/>
      <c r="B28" s="18">
        <f t="shared" si="0"/>
        <v>23</v>
      </c>
      <c r="C28" s="5">
        <v>14</v>
      </c>
      <c r="D28" s="3">
        <v>16</v>
      </c>
      <c r="E28" s="3">
        <v>5.0000000000000001E-3</v>
      </c>
      <c r="F28" s="3">
        <v>3.8899999999999997E-2</v>
      </c>
      <c r="G28" s="3">
        <v>8.1799999999999998E-2</v>
      </c>
      <c r="H28" s="3">
        <v>500</v>
      </c>
      <c r="I28" s="4">
        <v>625</v>
      </c>
      <c r="BO28" s="11"/>
    </row>
    <row r="29" spans="1:67" x14ac:dyDescent="0.35">
      <c r="A29"/>
      <c r="B29" s="18">
        <f t="shared" si="0"/>
        <v>24</v>
      </c>
      <c r="C29" s="5">
        <v>15</v>
      </c>
      <c r="D29" s="3">
        <v>16</v>
      </c>
      <c r="E29" s="3">
        <v>2.2000000000000001E-3</v>
      </c>
      <c r="F29" s="3">
        <v>1.7299999999999999E-2</v>
      </c>
      <c r="G29" s="3">
        <v>3.6400000000000002E-2</v>
      </c>
      <c r="H29" s="3">
        <v>500</v>
      </c>
      <c r="I29" s="4">
        <v>625</v>
      </c>
      <c r="BO29" s="11"/>
    </row>
    <row r="30" spans="1:67" x14ac:dyDescent="0.35">
      <c r="A30"/>
      <c r="B30" s="18">
        <f t="shared" si="0"/>
        <v>25</v>
      </c>
      <c r="C30" s="5">
        <v>15</v>
      </c>
      <c r="D30" s="3">
        <v>21</v>
      </c>
      <c r="E30" s="3">
        <v>6.3E-3</v>
      </c>
      <c r="F30" s="3">
        <v>4.9000000000000002E-2</v>
      </c>
      <c r="G30" s="3">
        <v>0.10299999999999999</v>
      </c>
      <c r="H30" s="3">
        <v>500</v>
      </c>
      <c r="I30" s="4">
        <v>625</v>
      </c>
      <c r="BO30" s="11"/>
    </row>
    <row r="31" spans="1:67" x14ac:dyDescent="0.35">
      <c r="A31"/>
      <c r="B31" s="18">
        <f t="shared" si="0"/>
        <v>26</v>
      </c>
      <c r="C31" s="5">
        <v>15</v>
      </c>
      <c r="D31" s="3">
        <v>21</v>
      </c>
      <c r="E31" s="3">
        <v>6.3E-3</v>
      </c>
      <c r="F31" s="3">
        <v>4.9000000000000002E-2</v>
      </c>
      <c r="G31" s="3">
        <v>0.10299999999999999</v>
      </c>
      <c r="H31" s="3">
        <v>500</v>
      </c>
      <c r="I31" s="4">
        <v>625</v>
      </c>
      <c r="BO31" s="11"/>
    </row>
    <row r="32" spans="1:67" x14ac:dyDescent="0.35">
      <c r="A32"/>
      <c r="B32" s="18">
        <f t="shared" si="0"/>
        <v>27</v>
      </c>
      <c r="C32" s="5">
        <v>15</v>
      </c>
      <c r="D32" s="3">
        <v>24</v>
      </c>
      <c r="E32" s="3">
        <v>6.7000000000000002E-3</v>
      </c>
      <c r="F32" s="3">
        <v>5.1900000000000002E-2</v>
      </c>
      <c r="G32" s="3">
        <v>0.1091</v>
      </c>
      <c r="H32" s="3">
        <v>500</v>
      </c>
      <c r="I32" s="4">
        <v>625</v>
      </c>
      <c r="BO32" s="11"/>
    </row>
    <row r="33" spans="1:67" x14ac:dyDescent="0.35">
      <c r="A33"/>
      <c r="B33" s="18">
        <f t="shared" si="0"/>
        <v>28</v>
      </c>
      <c r="C33" s="5">
        <v>16</v>
      </c>
      <c r="D33" s="3">
        <v>17</v>
      </c>
      <c r="E33" s="3">
        <v>3.3E-3</v>
      </c>
      <c r="F33" s="3">
        <v>2.5899999999999999E-2</v>
      </c>
      <c r="G33" s="3">
        <v>5.45E-2</v>
      </c>
      <c r="H33" s="3">
        <v>500</v>
      </c>
      <c r="I33" s="4">
        <v>625</v>
      </c>
      <c r="BO33" s="11"/>
    </row>
    <row r="34" spans="1:67" x14ac:dyDescent="0.35">
      <c r="A34"/>
      <c r="B34" s="18">
        <f t="shared" si="0"/>
        <v>29</v>
      </c>
      <c r="C34" s="5">
        <v>16</v>
      </c>
      <c r="D34" s="3">
        <v>19</v>
      </c>
      <c r="E34" s="3">
        <v>3.0000000000000001E-3</v>
      </c>
      <c r="F34" s="3">
        <v>2.3099999999999999E-2</v>
      </c>
      <c r="G34" s="3">
        <v>4.8500000000000001E-2</v>
      </c>
      <c r="H34" s="3">
        <v>500</v>
      </c>
      <c r="I34" s="4">
        <v>625</v>
      </c>
      <c r="BO34" s="11"/>
    </row>
    <row r="35" spans="1:67" x14ac:dyDescent="0.35">
      <c r="A35"/>
      <c r="B35" s="18">
        <f t="shared" si="0"/>
        <v>30</v>
      </c>
      <c r="C35" s="5">
        <v>17</v>
      </c>
      <c r="D35" s="3">
        <v>18</v>
      </c>
      <c r="E35" s="3">
        <v>1.8E-3</v>
      </c>
      <c r="F35" s="3">
        <v>1.44E-2</v>
      </c>
      <c r="G35" s="3">
        <v>3.0300000000000001E-2</v>
      </c>
      <c r="H35" s="3">
        <v>500</v>
      </c>
      <c r="I35" s="4">
        <v>625</v>
      </c>
      <c r="BO35" s="11"/>
    </row>
    <row r="36" spans="1:67" x14ac:dyDescent="0.35">
      <c r="A36"/>
      <c r="B36" s="18">
        <f t="shared" si="0"/>
        <v>31</v>
      </c>
      <c r="C36" s="5">
        <v>17</v>
      </c>
      <c r="D36" s="3">
        <v>22</v>
      </c>
      <c r="E36" s="3">
        <v>1.35E-2</v>
      </c>
      <c r="F36" s="3">
        <v>0.1053</v>
      </c>
      <c r="G36" s="3">
        <v>0.22120000000000001</v>
      </c>
      <c r="H36" s="3">
        <v>500</v>
      </c>
      <c r="I36" s="4">
        <v>625</v>
      </c>
      <c r="BO36" s="11"/>
    </row>
    <row r="37" spans="1:67" x14ac:dyDescent="0.35">
      <c r="A37"/>
      <c r="B37" s="18">
        <f t="shared" si="0"/>
        <v>32</v>
      </c>
      <c r="C37" s="5">
        <v>18</v>
      </c>
      <c r="D37" s="3">
        <v>21</v>
      </c>
      <c r="E37" s="3">
        <v>3.3E-3</v>
      </c>
      <c r="F37" s="3">
        <v>2.5899999999999999E-2</v>
      </c>
      <c r="G37" s="3">
        <v>5.45E-2</v>
      </c>
      <c r="H37" s="3">
        <v>500</v>
      </c>
      <c r="I37" s="4">
        <v>625</v>
      </c>
      <c r="BO37" s="11"/>
    </row>
    <row r="38" spans="1:67" x14ac:dyDescent="0.35">
      <c r="A38"/>
      <c r="B38" s="18">
        <f t="shared" si="0"/>
        <v>33</v>
      </c>
      <c r="C38" s="5">
        <v>18</v>
      </c>
      <c r="D38" s="3">
        <v>21</v>
      </c>
      <c r="E38" s="3">
        <v>3.3E-3</v>
      </c>
      <c r="F38" s="3">
        <v>2.5899999999999999E-2</v>
      </c>
      <c r="G38" s="3">
        <v>5.45E-2</v>
      </c>
      <c r="H38" s="3">
        <v>500</v>
      </c>
      <c r="I38" s="4">
        <v>625</v>
      </c>
      <c r="BO38" s="11"/>
    </row>
    <row r="39" spans="1:67" x14ac:dyDescent="0.35">
      <c r="A39"/>
      <c r="B39" s="18">
        <f t="shared" si="0"/>
        <v>34</v>
      </c>
      <c r="C39" s="5">
        <v>19</v>
      </c>
      <c r="D39" s="3">
        <v>20</v>
      </c>
      <c r="E39" s="3">
        <v>5.1000000000000004E-3</v>
      </c>
      <c r="F39" s="3">
        <v>3.9600000000000003E-2</v>
      </c>
      <c r="G39" s="3">
        <v>8.3299999999999999E-2</v>
      </c>
      <c r="H39" s="3">
        <v>500</v>
      </c>
      <c r="I39" s="4">
        <v>625</v>
      </c>
      <c r="BO39" s="11"/>
    </row>
    <row r="40" spans="1:67" x14ac:dyDescent="0.35">
      <c r="A40"/>
      <c r="B40" s="18">
        <f t="shared" si="0"/>
        <v>35</v>
      </c>
      <c r="C40" s="5">
        <v>19</v>
      </c>
      <c r="D40" s="3">
        <v>20</v>
      </c>
      <c r="E40" s="3">
        <v>5.1000000000000004E-3</v>
      </c>
      <c r="F40" s="3">
        <v>3.9600000000000003E-2</v>
      </c>
      <c r="G40" s="3">
        <v>8.3299999999999999E-2</v>
      </c>
      <c r="H40" s="3">
        <v>500</v>
      </c>
      <c r="I40" s="4">
        <v>625</v>
      </c>
      <c r="BO40" s="11"/>
    </row>
    <row r="41" spans="1:67" x14ac:dyDescent="0.35">
      <c r="A41"/>
      <c r="B41" s="18">
        <f t="shared" si="0"/>
        <v>36</v>
      </c>
      <c r="C41" s="5">
        <v>20</v>
      </c>
      <c r="D41" s="3">
        <v>23</v>
      </c>
      <c r="E41" s="3">
        <v>2.8E-3</v>
      </c>
      <c r="F41" s="3">
        <v>2.1600000000000001E-2</v>
      </c>
      <c r="G41" s="3">
        <v>4.5499999999999999E-2</v>
      </c>
      <c r="H41" s="3">
        <v>500</v>
      </c>
      <c r="I41" s="4">
        <v>625</v>
      </c>
      <c r="BO41" s="11"/>
    </row>
    <row r="42" spans="1:67" ht="15" thickBot="1" x14ac:dyDescent="0.4">
      <c r="A42"/>
      <c r="B42" s="18">
        <f t="shared" si="0"/>
        <v>37</v>
      </c>
      <c r="C42" s="5">
        <v>20</v>
      </c>
      <c r="D42" s="3">
        <v>23</v>
      </c>
      <c r="E42" s="3">
        <v>2.8E-3</v>
      </c>
      <c r="F42" s="3">
        <v>2.1600000000000001E-2</v>
      </c>
      <c r="G42" s="3">
        <v>4.5499999999999999E-2</v>
      </c>
      <c r="H42" s="3">
        <v>500</v>
      </c>
      <c r="I42" s="4">
        <v>625</v>
      </c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4"/>
    </row>
    <row r="43" spans="1:67" ht="15" thickBot="1" x14ac:dyDescent="0.4">
      <c r="A43"/>
      <c r="B43" s="40">
        <f t="shared" si="0"/>
        <v>38</v>
      </c>
      <c r="C43" s="2">
        <v>21</v>
      </c>
      <c r="D43" s="1">
        <v>22</v>
      </c>
      <c r="E43" s="1">
        <v>8.6999999999999994E-3</v>
      </c>
      <c r="F43" s="1">
        <v>6.7799999999999999E-2</v>
      </c>
      <c r="G43" s="1">
        <v>0.1424</v>
      </c>
      <c r="H43" s="1">
        <v>500</v>
      </c>
      <c r="I43" s="23">
        <v>625</v>
      </c>
    </row>
    <row r="44" spans="1:67" x14ac:dyDescent="0.35">
      <c r="A44"/>
      <c r="E44" s="3"/>
      <c r="F44" s="3"/>
      <c r="G44" s="3"/>
      <c r="H44" s="3"/>
      <c r="I44" s="3"/>
      <c r="J44" s="3"/>
    </row>
    <row r="77" spans="40:45" x14ac:dyDescent="0.35">
      <c r="AN77" s="3"/>
      <c r="AO77" s="3"/>
      <c r="AP77" s="3"/>
      <c r="AQ77" s="3"/>
      <c r="AR77" s="3"/>
      <c r="AS77" s="3"/>
    </row>
    <row r="78" spans="40:45" x14ac:dyDescent="0.35">
      <c r="AN78" s="3"/>
      <c r="AO78" s="3"/>
      <c r="AP78" s="3"/>
      <c r="AQ78" s="3"/>
      <c r="AR78" s="3"/>
      <c r="AS78" s="3"/>
    </row>
    <row r="79" spans="40:45" x14ac:dyDescent="0.35">
      <c r="AN79" s="3"/>
      <c r="AO79" s="3"/>
      <c r="AP79" s="3"/>
      <c r="AQ79" s="3"/>
      <c r="AR79" s="3"/>
      <c r="AS79" s="3"/>
    </row>
    <row r="80" spans="40:45" x14ac:dyDescent="0.35">
      <c r="AN80" s="3"/>
      <c r="AO80" s="3"/>
      <c r="AP80" s="3"/>
      <c r="AQ80" s="3"/>
      <c r="AR80" s="3"/>
      <c r="AS80" s="3"/>
    </row>
    <row r="81" spans="34:45" x14ac:dyDescent="0.35">
      <c r="AN81" s="3"/>
      <c r="AO81" s="3"/>
      <c r="AP81" s="3"/>
      <c r="AQ81" s="3"/>
      <c r="AR81" s="3"/>
      <c r="AS81" s="3"/>
    </row>
    <row r="82" spans="34:45" x14ac:dyDescent="0.35">
      <c r="AN82" s="3"/>
      <c r="AO82" s="3"/>
      <c r="AP82" s="3"/>
      <c r="AQ82" s="3"/>
      <c r="AR82" s="3"/>
      <c r="AS82" s="3"/>
    </row>
    <row r="83" spans="34:45" x14ac:dyDescent="0.35">
      <c r="AN83" s="3"/>
      <c r="AO83" s="3"/>
      <c r="AP83" s="3"/>
      <c r="AQ83" s="3"/>
      <c r="AR83" s="3"/>
      <c r="AS83" s="3"/>
    </row>
    <row r="84" spans="34:45" x14ac:dyDescent="0.35">
      <c r="AN84" s="3"/>
      <c r="AO84" s="3"/>
      <c r="AP84" s="3"/>
      <c r="AQ84" s="3"/>
      <c r="AR84" s="3"/>
      <c r="AS84" s="3"/>
    </row>
    <row r="85" spans="34:45" x14ac:dyDescent="0.35">
      <c r="AN85" s="3"/>
      <c r="AO85" s="3"/>
      <c r="AP85" s="3"/>
      <c r="AQ85" s="3"/>
      <c r="AR85" s="3"/>
      <c r="AS85" s="3"/>
    </row>
    <row r="86" spans="34:45" x14ac:dyDescent="0.35">
      <c r="AN86" s="3"/>
      <c r="AO86" s="3"/>
      <c r="AP86" s="3"/>
      <c r="AQ86" s="3"/>
      <c r="AR86" s="3"/>
      <c r="AS86" s="3"/>
    </row>
    <row r="87" spans="34:45" x14ac:dyDescent="0.35">
      <c r="AN87" s="3"/>
      <c r="AO87" s="3"/>
      <c r="AP87" s="3"/>
      <c r="AQ87" s="3"/>
      <c r="AR87" s="3"/>
      <c r="AS87" s="3"/>
    </row>
    <row r="88" spans="34:45" x14ac:dyDescent="0.35">
      <c r="AN88" s="3"/>
      <c r="AO88" s="3"/>
      <c r="AP88" s="3"/>
      <c r="AQ88" s="3"/>
      <c r="AR88" s="3"/>
      <c r="AS88" s="3"/>
    </row>
    <row r="89" spans="34:45" x14ac:dyDescent="0.35">
      <c r="AN89" s="3"/>
      <c r="AO89" s="3"/>
      <c r="AP89" s="3"/>
      <c r="AQ89" s="3"/>
      <c r="AR89" s="3"/>
      <c r="AS89" s="3"/>
    </row>
    <row r="90" spans="34:45" x14ac:dyDescent="0.35">
      <c r="AN90" s="3"/>
      <c r="AO90" s="3"/>
      <c r="AP90" s="3"/>
      <c r="AQ90" s="3"/>
      <c r="AR90" s="3"/>
      <c r="AS90" s="3"/>
    </row>
    <row r="91" spans="34:45" x14ac:dyDescent="0.35">
      <c r="AN91" s="3"/>
      <c r="AO91" s="3"/>
      <c r="AP91" s="3"/>
      <c r="AQ91" s="3"/>
      <c r="AR91" s="3"/>
      <c r="AS91" s="3"/>
    </row>
    <row r="92" spans="34:45" x14ac:dyDescent="0.35">
      <c r="AN92" s="3"/>
      <c r="AO92" s="3"/>
      <c r="AP92" s="3"/>
      <c r="AQ92" s="3"/>
      <c r="AR92" s="3"/>
      <c r="AS92" s="3"/>
    </row>
    <row r="93" spans="34:45" x14ac:dyDescent="0.35"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34:45" x14ac:dyDescent="0.35"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34:45" x14ac:dyDescent="0.35"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34:45" x14ac:dyDescent="0.35"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34:45" x14ac:dyDescent="0.35"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34:45" x14ac:dyDescent="0.35"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34:45" x14ac:dyDescent="0.35"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34:45" x14ac:dyDescent="0.35"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</sheetData>
  <mergeCells count="2">
    <mergeCell ref="AD3:BO3"/>
    <mergeCell ref="C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Load </vt:lpstr>
      <vt:lpstr>Gen</vt:lpstr>
      <vt:lpstr>Line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2022-11-04T18:25:01Z</dcterms:modified>
</cp:coreProperties>
</file>